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python.xml" ContentType="application/vnd.ms-excel.pytho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P.IVA\Excel\Marco_Filocamo\Guide\SQLOOKUP\"/>
    </mc:Choice>
  </mc:AlternateContent>
  <xr:revisionPtr revIDLastSave="0" documentId="13_ncr:1_{7D2E2350-66D1-4E64-8482-2080CF33AF9E}" xr6:coauthVersionLast="47" xr6:coauthVersionMax="47" xr10:uidLastSave="{00000000-0000-0000-0000-000000000000}"/>
  <bookViews>
    <workbookView xWindow="-108" yWindow="-108" windowWidth="23256" windowHeight="12456" xr2:uid="{BDC5F03E-2446-46CC-9B37-9A6428028342}"/>
  </bookViews>
  <sheets>
    <sheet name="CHI_SONO &gt;" sheetId="2" r:id="rId1"/>
    <sheet name="SQLOOKUP" sheetId="16" r:id="rId2"/>
  </sheets>
  <definedNames>
    <definedName name="CLIENTI_ORDINE">_xlfn.ANCHORARRAY(#REF!)</definedName>
    <definedName name="FATT_CLIENTI">_xlfn.ANCHORARRAY(#REF!)</definedName>
    <definedName name="FILM_COMPRATI">_xlfn.ANCHORARRAY(#REF!)</definedName>
    <definedName name="SEL_AGENTI">_xlfn.ANCHORARRAY(#REF!)</definedName>
    <definedName name="SELREGIONI">_xlfn.ANCHORARRAY(#REF!)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6" l="1" a="1"/>
  <c r="B23" i="16" s="1"/>
  <c r="B10" i="16" a="1"/>
  <c r="B10" i="16" s="1"/>
  <c r="B15" i="16" a="1"/>
  <c r="B15" i="16" s="1"/>
  <c r="K8" i="16"/>
  <c r="K12" i="16" s="1"/>
  <c r="K9" i="16"/>
  <c r="K13" i="16" s="1"/>
  <c r="K10" i="16"/>
  <c r="K14" i="16" s="1"/>
  <c r="K7" i="16"/>
  <c r="K11" i="16" s="1"/>
  <c r="J12" i="16"/>
  <c r="J13" i="16"/>
  <c r="J14" i="16"/>
  <c r="J11" i="16"/>
  <c r="J8" i="16"/>
  <c r="J9" i="16"/>
  <c r="J10" i="16"/>
  <c r="J7" i="16"/>
  <c r="B28" i="2"/>
  <c r="B26" i="2"/>
  <c r="B24" i="2"/>
  <c r="B23" i="2"/>
  <c r="B22" i="2"/>
  <c r="B21" i="2"/>
  <c r="B19" i="2"/>
  <c r="B18" i="2"/>
  <c r="B17" i="2"/>
  <c r="B16" i="2"/>
  <c r="B14" i="2"/>
  <c r="B13" i="2"/>
  <c r="B12" i="2"/>
  <c r="B11" i="2"/>
  <c r="B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<sst xmlns="http://schemas.openxmlformats.org/spreadsheetml/2006/main" count="46" uniqueCount="26">
  <si>
    <t>Mi chiamo Marco Filocamo e sono esperto nell'utilizzo di Microsoft Excel.</t>
  </si>
  <si>
    <t>Realizzo corsi di formazione (in aula, online, 1:1) e progetti di consulenza con aziende e privati.</t>
  </si>
  <si>
    <t>Disegno e organizzo corsi di formazione in aziende di varie dimensioni (da startup a multinazionali). Il mio metodo è votato alla pratica, utilizzando casi reali</t>
  </si>
  <si>
    <t>Progetto e realizzo file personalizzati, risolvendo problemi e velocizzando il tuo lavoro con soluzioni dedicate.</t>
  </si>
  <si>
    <t>Corso scorrevole e di facile comprensione, utile anche a chi usa già Excel.</t>
  </si>
  <si>
    <t>Fantastico corso. Mi ha illuminato sull'uso base di Excel. Da seguire</t>
  </si>
  <si>
    <t>Sono riuscita a capire veramente come funziona Excel, il corso è stato chiarissimo e piacevole da seguire.</t>
  </si>
  <si>
    <t>Ho seguito il corso Excel avanzato, molto interessante, parecchie funzioni le utilizzo già, ma ritengo che avete fatto un bellissimo lavoro di divulgazione, complimenti anche per l'esposizione chiara.</t>
  </si>
  <si>
    <t>Ti ho scoperto grazie al tuo videocorso "Excel Avanzato" su Learnn, (che ho trovato FENOMENALE).</t>
  </si>
  <si>
    <t>Ottimo corso, ben fatto e molto utile. Non vedo l’ora di mettere in pratica quanto appreso.</t>
  </si>
  <si>
    <t>Corso molto intenso e ben strutturato alla scoperta di funzioni avanzate di Excel</t>
  </si>
  <si>
    <t>Fantastico , le cose che ho appreso mi saranno molto utili al lavoro. Grazie mille</t>
  </si>
  <si>
    <t>Molto utile e spiegato bene. Adesso, è da mettere in pratica - devo provare e riprovare per ricordare tutto. Bello!</t>
  </si>
  <si>
    <t>Formazione &amp; consulenza Microsoft Excel</t>
  </si>
  <si>
    <t>www.marcofilocamo.it</t>
  </si>
  <si>
    <t>Specie</t>
  </si>
  <si>
    <t>Peso</t>
  </si>
  <si>
    <t>Dimensione</t>
  </si>
  <si>
    <t>Grizzly</t>
  </si>
  <si>
    <t>Polare</t>
  </si>
  <si>
    <t>Malese</t>
  </si>
  <si>
    <t>Panda Gigante</t>
  </si>
  <si>
    <t>Numero</t>
  </si>
  <si>
    <t>Esempio 1: Peso maggiore di 110 kg</t>
  </si>
  <si>
    <t>Esempio 2: Inner Join</t>
  </si>
  <si>
    <t>Esempio 3: Group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</si>
</sst>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6"/>
      <color theme="1"/>
      <name val="Segoe UI"/>
      <family val="2"/>
    </font>
    <font>
      <sz val="16"/>
      <color theme="1"/>
      <name val="Segoe UI"/>
      <family val="2"/>
    </font>
    <font>
      <u/>
      <sz val="16"/>
      <color theme="10"/>
      <name val="Segoe UI"/>
      <family val="2"/>
    </font>
    <font>
      <sz val="16"/>
      <color theme="1"/>
      <name val="Open Sans"/>
      <family val="2"/>
    </font>
    <font>
      <u/>
      <sz val="16"/>
      <color theme="10"/>
      <name val="Open Sans"/>
      <family val="2"/>
    </font>
    <font>
      <sz val="12"/>
      <color theme="10"/>
      <name val="Segoe UI"/>
      <family val="2"/>
    </font>
    <font>
      <sz val="14"/>
      <color theme="1"/>
      <name val="Segoe UI"/>
      <family val="2"/>
    </font>
    <font>
      <b/>
      <sz val="14"/>
      <color theme="0"/>
      <name val="Segoe UI"/>
      <family val="2"/>
    </font>
    <font>
      <b/>
      <sz val="16"/>
      <color rgb="FFFF0000"/>
      <name val="Segoe UI"/>
      <family val="2"/>
    </font>
    <font>
      <sz val="12"/>
      <color theme="1"/>
      <name val="Segoe UI"/>
      <family val="2"/>
    </font>
    <font>
      <b/>
      <sz val="16"/>
      <color theme="10"/>
      <name val="Segoe UI"/>
      <family val="2"/>
    </font>
    <font>
      <sz val="12"/>
      <color theme="9" tint="-0.249977111117893"/>
      <name val="Segoe UI"/>
      <family val="2"/>
    </font>
    <font>
      <i/>
      <sz val="10"/>
      <color theme="1"/>
      <name val="Segoe UI"/>
      <family val="2"/>
    </font>
    <font>
      <b/>
      <sz val="16"/>
      <color theme="9" tint="-0.499984740745262"/>
      <name val="Segoe UI"/>
      <family val="2"/>
    </font>
    <font>
      <b/>
      <sz val="14"/>
      <color theme="9" tint="-0.499984740745262"/>
      <name val="Segoe UI"/>
      <family val="2"/>
    </font>
    <font>
      <b/>
      <sz val="14"/>
      <color theme="8" tint="-0.499984740745262"/>
      <name val="Segoe UI"/>
      <family val="2"/>
    </font>
    <font>
      <i/>
      <sz val="10"/>
      <color theme="9" tint="-0.499984740745262"/>
      <name val="Segoe UI"/>
      <family val="2"/>
    </font>
    <font>
      <u/>
      <sz val="11"/>
      <color theme="10"/>
      <name val="Aptos Narrow"/>
      <family val="2"/>
      <scheme val="minor"/>
    </font>
    <font>
      <b/>
      <sz val="10"/>
      <color theme="9" tint="-0.499984740745262"/>
      <name val="Segoe UI"/>
      <family val="2"/>
    </font>
    <font>
      <sz val="11"/>
      <color theme="1"/>
      <name val="Aptos Narrow"/>
      <family val="2"/>
      <scheme val="minor"/>
    </font>
    <font>
      <sz val="11"/>
      <color theme="1"/>
      <name val="Segoe UI"/>
      <family val="2"/>
    </font>
    <font>
      <b/>
      <sz val="16"/>
      <color theme="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</borders>
  <cellStyleXfs count="6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/>
  </cellStyleXfs>
  <cellXfs count="33">
    <xf numFmtId="0" fontId="0" fillId="0" borderId="0" xfId="0"/>
    <xf numFmtId="0" fontId="1" fillId="0" borderId="0" xfId="1" applyFont="1"/>
    <xf numFmtId="0" fontId="1" fillId="0" borderId="0" xfId="1" applyFont="1" applyProtection="1">
      <protection locked="0"/>
    </xf>
    <xf numFmtId="0" fontId="5" fillId="0" borderId="0" xfId="2" applyFont="1" applyFill="1" applyProtection="1"/>
    <xf numFmtId="0" fontId="6" fillId="0" borderId="0" xfId="1" applyFont="1"/>
    <xf numFmtId="0" fontId="6" fillId="0" borderId="0" xfId="1" applyFont="1" applyProtection="1">
      <protection locked="0"/>
    </xf>
    <xf numFmtId="0" fontId="9" fillId="0" borderId="0" xfId="1" applyFont="1"/>
    <xf numFmtId="0" fontId="6" fillId="0" borderId="1" xfId="1" applyFont="1" applyBorder="1"/>
    <xf numFmtId="0" fontId="9" fillId="0" borderId="1" xfId="1" applyFont="1" applyBorder="1"/>
    <xf numFmtId="0" fontId="11" fillId="0" borderId="0" xfId="1" applyFont="1"/>
    <xf numFmtId="0" fontId="12" fillId="0" borderId="0" xfId="1" applyFont="1"/>
    <xf numFmtId="0" fontId="11" fillId="0" borderId="1" xfId="1" applyFont="1" applyBorder="1"/>
    <xf numFmtId="0" fontId="12" fillId="0" borderId="1" xfId="1" applyFont="1" applyBorder="1"/>
    <xf numFmtId="0" fontId="13" fillId="0" borderId="0" xfId="2" applyFont="1" applyFill="1" applyAlignment="1" applyProtection="1"/>
    <xf numFmtId="0" fontId="0" fillId="3" borderId="0" xfId="0" applyFill="1"/>
    <xf numFmtId="0" fontId="20" fillId="3" borderId="0" xfId="5" applyFont="1" applyFill="1"/>
    <xf numFmtId="0" fontId="18" fillId="3" borderId="0" xfId="4" applyFont="1" applyFill="1"/>
    <xf numFmtId="0" fontId="16" fillId="3" borderId="0" xfId="0" applyFont="1" applyFill="1"/>
    <xf numFmtId="2" fontId="0" fillId="0" borderId="0" xfId="0" applyNumberFormat="1"/>
    <xf numFmtId="3" fontId="0" fillId="0" borderId="0" xfId="0" applyNumberFormat="1"/>
    <xf numFmtId="3" fontId="0" fillId="3" borderId="0" xfId="0" applyNumberFormat="1" applyFill="1"/>
    <xf numFmtId="2" fontId="0" fillId="3" borderId="0" xfId="0" applyNumberFormat="1" applyFill="1"/>
    <xf numFmtId="0" fontId="0" fillId="5" borderId="2" xfId="0" applyFill="1" applyBorder="1"/>
    <xf numFmtId="0" fontId="0" fillId="0" borderId="2" xfId="0" applyBorder="1"/>
    <xf numFmtId="1" fontId="0" fillId="5" borderId="2" xfId="0" applyNumberFormat="1" applyFill="1" applyBorder="1"/>
    <xf numFmtId="1" fontId="0" fillId="0" borderId="2" xfId="0" applyNumberFormat="1" applyBorder="1"/>
    <xf numFmtId="0" fontId="21" fillId="4" borderId="3" xfId="0" applyFont="1" applyFill="1" applyBorder="1"/>
    <xf numFmtId="0" fontId="14" fillId="0" borderId="0" xfId="2" applyFont="1" applyFill="1" applyAlignment="1" applyProtection="1">
      <alignment horizontal="left"/>
    </xf>
    <xf numFmtId="0" fontId="15" fillId="0" borderId="0" xfId="2" applyFont="1" applyFill="1" applyBorder="1" applyAlignment="1" applyProtection="1">
      <alignment horizontal="left"/>
    </xf>
    <xf numFmtId="0" fontId="7" fillId="2" borderId="0" xfId="2" applyFont="1" applyFill="1" applyAlignment="1" applyProtection="1">
      <alignment horizontal="left" vertical="center"/>
    </xf>
    <xf numFmtId="0" fontId="8" fillId="0" borderId="0" xfId="2" applyFont="1" applyFill="1" applyAlignment="1" applyProtection="1">
      <alignment horizontal="left"/>
    </xf>
    <xf numFmtId="0" fontId="10" fillId="0" borderId="0" xfId="2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left"/>
    </xf>
  </cellXfs>
  <cellStyles count="6">
    <cellStyle name="Collegamento ipertestuale 2" xfId="2" xr:uid="{C9068669-93A4-4005-871C-3387A6E6AB45}"/>
    <cellStyle name="Collegamento ipertestuale 3" xfId="4" xr:uid="{2EEE6ED8-151A-4362-BA52-31AB856EF0A2}"/>
    <cellStyle name="Collegamento ipertestuale 3 2" xfId="3" xr:uid="{591ADB7B-A16C-497A-8C3B-0CE1E192C919}"/>
    <cellStyle name="Normale" xfId="0" builtinId="0"/>
    <cellStyle name="Normale 2" xfId="1" xr:uid="{C6DADFBD-24F1-47D8-AC8A-E8564F1B0EA7}"/>
    <cellStyle name="Normale 3" xfId="5" xr:uid="{4D96E710-856B-4D62-9EB7-DC8D5BE1415B}"/>
  </cellStyles>
  <dxfs count="11">
    <dxf>
      <numFmt numFmtId="2" formatCode="0.0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egoe UI"/>
        <family val="2"/>
        <scheme val="none"/>
      </font>
      <numFmt numFmtId="1" formatCode="0"/>
      <border diagonalUp="0" diagonalDown="0">
        <left/>
        <right/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Segoe UI"/>
        <family val="2"/>
        <scheme val="none"/>
      </font>
      <border diagonalUp="0" diagonalDown="0">
        <left/>
        <right/>
        <top style="thin">
          <color theme="5" tint="0.39997558519241921"/>
        </top>
        <bottom style="thin">
          <color theme="5" tint="0.39997558519241921"/>
        </bottom>
        <vertical/>
        <horizontal/>
      </border>
    </dxf>
    <dxf>
      <border outline="0">
        <top style="thin">
          <color theme="5" tint="0.39997558519241921"/>
        </top>
      </border>
    </dxf>
    <dxf>
      <border outline="0">
        <left style="thin">
          <color theme="5" tint="0.39997558519241921"/>
        </left>
        <top style="thin">
          <color theme="5" tint="0.39997558519241921"/>
        </top>
        <bottom style="thin">
          <color theme="5" tint="0.39997558519241921"/>
        </bottom>
      </border>
    </dxf>
    <dxf>
      <border outline="0"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Segoe UI"/>
        <family val="2"/>
        <scheme val="none"/>
      </font>
      <fill>
        <patternFill patternType="solid">
          <fgColor theme="5"/>
          <bgColor theme="5"/>
        </patternFill>
      </fill>
    </dxf>
    <dxf>
      <numFmt numFmtId="2" formatCode="0.00"/>
    </dxf>
    <dxf>
      <numFmt numFmtId="3" formatCode="#,##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2" defaultTableStyle="TableStyleMedium2" defaultPivotStyle="PivotStyleLight16">
    <tableStyle name="Invisible" pivot="0" table="0" count="0" xr9:uid="{CC73AB0E-AD6C-4E61-83FC-AE93FD66E972}"/>
    <tableStyle name="Stile tabella 1" pivot="0" count="1" xr9:uid="{B382197B-60F6-4283-807C-E7CD6EF9E7B7}">
      <tableStyleElement type="wholeTabl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23/09/relationships/Python" Target="pyth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marcofilocamo.it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1201</xdr:colOff>
      <xdr:row>1</xdr:row>
      <xdr:rowOff>45721</xdr:rowOff>
    </xdr:from>
    <xdr:to>
      <xdr:col>2</xdr:col>
      <xdr:colOff>259080</xdr:colOff>
      <xdr:row>1</xdr:row>
      <xdr:rowOff>288175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DD336BF-5E26-4022-B09D-02E913985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583" y="187037"/>
          <a:ext cx="997712" cy="242454"/>
        </a:xfrm>
        <a:prstGeom prst="rect">
          <a:avLst/>
        </a:prstGeom>
      </xdr:spPr>
    </xdr:pic>
    <xdr:clientData/>
  </xdr:twoCellAnchor>
  <xdr:twoCellAnchor editAs="absolute">
    <xdr:from>
      <xdr:col>10</xdr:col>
      <xdr:colOff>0</xdr:colOff>
      <xdr:row>1</xdr:row>
      <xdr:rowOff>56404</xdr:rowOff>
    </xdr:from>
    <xdr:to>
      <xdr:col>10</xdr:col>
      <xdr:colOff>978001</xdr:colOff>
      <xdr:row>5</xdr:row>
      <xdr:rowOff>0</xdr:rowOff>
    </xdr:to>
    <xdr:pic>
      <xdr:nvPicPr>
        <xdr:cNvPr id="3" name="Immagin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3CF50F-F4C7-4175-9418-77AC2EB57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6429" y="197720"/>
          <a:ext cx="978001" cy="9244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9392</xdr:colOff>
      <xdr:row>8</xdr:row>
      <xdr:rowOff>12492</xdr:rowOff>
    </xdr:from>
    <xdr:ext cx="1213273" cy="305647"/>
    <xdr:pic>
      <xdr:nvPicPr>
        <xdr:cNvPr id="2" name="Immagine 1" descr="Logo Marco Filocamo">
          <a:extLst>
            <a:ext uri="{FF2B5EF4-FFF2-40B4-BE49-F238E27FC236}">
              <a16:creationId xmlns:a16="http://schemas.microsoft.com/office/drawing/2014/main" id="{0F61E2F8-C2B8-4946-925F-9358CF0D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3356" y="2049110"/>
          <a:ext cx="1213273" cy="305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8AD2813-B7DE-4284-A97D-3ABF42E4E48A}" name="TBL_NUM" displayName="TBL_NUM" ref="E2:G6" totalsRowShown="0">
  <autoFilter ref="E2:G6" xr:uid="{98AD2813-B7DE-4284-A97D-3ABF42E4E48A}"/>
  <sortState xmlns:xlrd2="http://schemas.microsoft.com/office/spreadsheetml/2017/richdata2" ref="E3:G6">
    <sortCondition ref="E3:E6"/>
  </sortState>
  <tableColumns count="3">
    <tableColumn id="2" xr3:uid="{FD66A65D-B8C1-4CB6-B23E-558347416DD7}" name="Specie"/>
    <tableColumn id="7" xr3:uid="{F106C8BF-3B24-4B8A-9E1D-2C39DCE0B2F7}" name="Numero" dataDxfId="9"/>
    <tableColumn id="4" xr3:uid="{374FB0B3-B75B-436B-A56A-CB8F98249501}" name="Dimensione" dataDxfId="8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8B9C95-05DB-4B0C-8B27-183F0FCA8C21}" name="TBL_PESI" displayName="TBL_PESI" ref="B2:C6" totalsRowShown="0" headerRowDxfId="7" headerRowBorderDxfId="6" tableBorderDxfId="5" totalsRowBorderDxfId="4">
  <autoFilter ref="B2:C6" xr:uid="{128B9C95-05DB-4B0C-8B27-183F0FCA8C21}"/>
  <tableColumns count="2">
    <tableColumn id="2" xr3:uid="{3E3C1E7B-D22B-4F36-90BA-A9D15542200A}" name="Specie" dataDxfId="3"/>
    <tableColumn id="3" xr3:uid="{F8C0E1F8-146C-4C27-A609-BD0BC1E256A6}" name="Peso" dataDxfId="2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C005DA2-B2C4-4164-904F-B294AAB1DB9C}" name="TBL_NUM_GRANDE" displayName="TBL_NUM_GRANDE" ref="I2:K14" totalsRowShown="0">
  <autoFilter ref="I2:K14" xr:uid="{AC005DA2-B2C4-4164-904F-B294AAB1DB9C}"/>
  <sortState xmlns:xlrd2="http://schemas.microsoft.com/office/spreadsheetml/2017/richdata2" ref="I3:K6">
    <sortCondition ref="I3:I6"/>
  </sortState>
  <tableColumns count="3">
    <tableColumn id="2" xr3:uid="{66414EB7-3578-4D8D-9BAC-9D9B406492CA}" name="Specie"/>
    <tableColumn id="7" xr3:uid="{9E44AFA7-BA17-4D73-9084-66F50A780866}" name="Numero" dataDxfId="1"/>
    <tableColumn id="4" xr3:uid="{BBC2070A-6782-437C-ACDC-6B41A255F0A7}" name="Dimensione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9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B77F3AB-5F3D-4D34-AF6C-5060CBBDF9B7}">
  <we:reference id="wa200007924" version="1.0.0.0" store="en-US" storeType="OMEX"/>
  <we:alternateReferences>
    <we:reference id="WA200007924" version="1.0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 val="1"/>
    </a:ext>
    <a:ext xmlns:a="http://schemas.openxmlformats.org/drawingml/2006/main" uri="{7C84B067-C214-45C3-A712-C9D94CD141B2}">
      <we:customFunctionIdList>
        <we:customFunctionIds>_xldudf_SQLOOKUP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arnn.com/corsi/excel-avanzato/?via=marco-filocamo" TargetMode="External"/><Relationship Id="rId3" Type="http://schemas.openxmlformats.org/officeDocument/2006/relationships/hyperlink" Target="https://www.marcofilocamo.it/corso-excel/" TargetMode="External"/><Relationship Id="rId7" Type="http://schemas.openxmlformats.org/officeDocument/2006/relationships/hyperlink" Target="https://lacerba.io/corso-avanzato-online-excel-per-ecommerce?affcode=bxu_579" TargetMode="External"/><Relationship Id="rId2" Type="http://schemas.openxmlformats.org/officeDocument/2006/relationships/hyperlink" Target="https://lacerba.io/corso-avanzato-online-excel-per-ecommerce?affcode=bxu_579" TargetMode="External"/><Relationship Id="rId1" Type="http://schemas.openxmlformats.org/officeDocument/2006/relationships/hyperlink" Target="https://lacerba.io/p/corso-base-excel?affcode=bxu_579" TargetMode="External"/><Relationship Id="rId6" Type="http://schemas.openxmlformats.org/officeDocument/2006/relationships/hyperlink" Target="https://www.marcofilocamo.it/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linkedin.com/in/marcofilocamo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marcofilocamo.it/" TargetMode="External"/><Relationship Id="rId9" Type="http://schemas.openxmlformats.org/officeDocument/2006/relationships/hyperlink" Target="https://lacerba.io/corso-online-avanzato-excel-power-query?affcode=bxu_579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://www.marcofilocamo.it/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A4B1-0C7F-48FB-A14E-22BC1851BB4B}">
  <sheetPr>
    <tabColor theme="4"/>
    <pageSetUpPr autoPageBreaks="0"/>
  </sheetPr>
  <dimension ref="B1:K29"/>
  <sheetViews>
    <sheetView showGridLines="0" tabSelected="1" zoomScale="70" zoomScaleNormal="70" workbookViewId="0">
      <selection activeCell="N10" sqref="N10"/>
    </sheetView>
  </sheetViews>
  <sheetFormatPr defaultColWidth="9.06640625" defaultRowHeight="24.6" x14ac:dyDescent="0.55000000000000004"/>
  <cols>
    <col min="1" max="1" width="2.33203125" style="2" customWidth="1"/>
    <col min="2" max="2" width="6.86328125" style="2" customWidth="1"/>
    <col min="3" max="10" width="9.06640625" style="2"/>
    <col min="11" max="11" width="9.06640625" style="2" customWidth="1"/>
    <col min="12" max="16384" width="9.06640625" style="2"/>
  </cols>
  <sheetData>
    <row r="1" spans="2:11" ht="11.4" customHeight="1" x14ac:dyDescent="0.55000000000000004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x14ac:dyDescent="0.55000000000000004">
      <c r="B2" s="1"/>
      <c r="C2" s="1"/>
      <c r="D2" s="3"/>
      <c r="E2" s="1"/>
      <c r="F2" s="1"/>
      <c r="G2" s="1"/>
      <c r="H2" s="1"/>
      <c r="I2" s="1"/>
      <c r="J2" s="1"/>
      <c r="K2" s="1"/>
    </row>
    <row r="3" spans="2:11" s="5" customFormat="1" ht="9" customHeight="1" x14ac:dyDescent="0.45">
      <c r="B3" s="4"/>
      <c r="C3" s="4"/>
      <c r="D3" s="4"/>
      <c r="E3" s="4"/>
      <c r="F3" s="4"/>
      <c r="G3" s="4"/>
      <c r="H3" s="4"/>
      <c r="I3" s="4"/>
      <c r="J3" s="4"/>
      <c r="K3" s="4"/>
    </row>
    <row r="4" spans="2:11" s="5" customFormat="1" ht="24" customHeight="1" x14ac:dyDescent="0.45">
      <c r="B4" s="29" t="s">
        <v>0</v>
      </c>
      <c r="C4" s="29"/>
      <c r="D4" s="29"/>
      <c r="E4" s="29"/>
      <c r="F4" s="29"/>
      <c r="G4" s="29"/>
      <c r="H4" s="29"/>
      <c r="I4" s="29"/>
      <c r="J4" s="29"/>
      <c r="K4" s="29"/>
    </row>
    <row r="5" spans="2:11" s="5" customFormat="1" ht="20.399999999999999" x14ac:dyDescent="0.45">
      <c r="B5" s="29" t="s">
        <v>1</v>
      </c>
      <c r="C5" s="29"/>
      <c r="D5" s="29"/>
      <c r="E5" s="29"/>
      <c r="F5" s="29"/>
      <c r="G5" s="29"/>
      <c r="H5" s="29"/>
      <c r="I5" s="29"/>
      <c r="J5" s="29"/>
      <c r="K5" s="29"/>
    </row>
    <row r="6" spans="2:11" s="5" customFormat="1" ht="9" customHeight="1" x14ac:dyDescent="0.4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s="5" customFormat="1" x14ac:dyDescent="0.55000000000000004">
      <c r="B7" s="30" t="str">
        <f>CONCATENATE(_xlfn.UNICHAR(128226)," Vuoi organizzare un corso di formazione su Excel per la tua azienda? Contattami &gt;",REPT(" ",100))</f>
        <v xml:space="preserve">📢 Vuoi organizzare un corso di formazione su Excel per la tua azienda? Contattami &gt;                                                                                                    </v>
      </c>
      <c r="C7" s="30"/>
      <c r="D7" s="30"/>
      <c r="E7" s="30"/>
      <c r="F7" s="30"/>
      <c r="G7" s="30"/>
      <c r="H7" s="30"/>
      <c r="I7" s="30"/>
      <c r="J7" s="30"/>
      <c r="K7" s="30"/>
    </row>
    <row r="8" spans="2:11" s="5" customFormat="1" ht="20.399999999999999" x14ac:dyDescent="0.45">
      <c r="B8" s="4"/>
      <c r="C8" s="6" t="s">
        <v>2</v>
      </c>
      <c r="D8" s="4"/>
      <c r="E8" s="4"/>
      <c r="F8" s="4"/>
      <c r="G8" s="4"/>
      <c r="H8" s="4"/>
      <c r="I8" s="4"/>
      <c r="J8" s="4"/>
      <c r="K8" s="4"/>
    </row>
    <row r="9" spans="2:11" s="5" customFormat="1" ht="20.399999999999999" x14ac:dyDescent="0.45">
      <c r="B9" s="7"/>
      <c r="C9" s="8" t="s">
        <v>3</v>
      </c>
      <c r="D9" s="7"/>
      <c r="E9" s="7"/>
      <c r="F9" s="7"/>
      <c r="G9" s="7"/>
      <c r="H9" s="7"/>
      <c r="I9" s="7"/>
      <c r="J9" s="7"/>
      <c r="K9" s="7"/>
    </row>
    <row r="10" spans="2:11" s="5" customFormat="1" ht="9" customHeight="1" x14ac:dyDescent="0.4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2:11" s="5" customFormat="1" x14ac:dyDescent="0.55000000000000004">
      <c r="B11" s="31" t="str">
        <f>CONCATENATE(_xlfn.UNICHAR(127793)," Scopri il corso Base Excel (online), 2.500+ recensioni &gt;",REPT(" ",100))</f>
        <v xml:space="preserve">🌱 Scopri il corso Base Excel (online), 2.500+ recensioni &gt;                                                                                                    </v>
      </c>
      <c r="C11" s="31"/>
      <c r="D11" s="31"/>
      <c r="E11" s="31"/>
      <c r="F11" s="31"/>
      <c r="G11" s="31"/>
      <c r="H11" s="31"/>
      <c r="I11" s="31"/>
      <c r="J11" s="31"/>
      <c r="K11" s="31"/>
    </row>
    <row r="12" spans="2:11" s="5" customFormat="1" ht="21" customHeight="1" x14ac:dyDescent="0.45">
      <c r="B12" s="9" t="str">
        <f>REPT(_xlfn.UNICHAR(9733),5)</f>
        <v>★★★★★</v>
      </c>
      <c r="C12" s="10" t="s">
        <v>4</v>
      </c>
      <c r="D12" s="4"/>
      <c r="E12" s="4"/>
      <c r="F12" s="4"/>
      <c r="G12" s="4"/>
      <c r="H12" s="4"/>
      <c r="I12" s="4"/>
      <c r="J12" s="4"/>
      <c r="K12" s="4"/>
    </row>
    <row r="13" spans="2:11" s="5" customFormat="1" ht="20.399999999999999" x14ac:dyDescent="0.45">
      <c r="B13" s="9" t="str">
        <f>REPT(_xlfn.UNICHAR(9733),5)</f>
        <v>★★★★★</v>
      </c>
      <c r="C13" s="10" t="s">
        <v>5</v>
      </c>
      <c r="D13" s="4"/>
      <c r="E13" s="4"/>
      <c r="F13" s="4"/>
      <c r="G13" s="4"/>
      <c r="H13" s="4"/>
      <c r="I13" s="4"/>
      <c r="J13" s="4"/>
      <c r="K13" s="4"/>
    </row>
    <row r="14" spans="2:11" s="5" customFormat="1" ht="20.399999999999999" x14ac:dyDescent="0.45">
      <c r="B14" s="11" t="str">
        <f>REPT(_xlfn.UNICHAR(9733),5)</f>
        <v>★★★★★</v>
      </c>
      <c r="C14" s="12" t="s">
        <v>6</v>
      </c>
      <c r="D14" s="7"/>
      <c r="E14" s="7"/>
      <c r="F14" s="7"/>
      <c r="G14" s="7"/>
      <c r="H14" s="7"/>
      <c r="I14" s="7"/>
      <c r="J14" s="7"/>
      <c r="K14" s="7"/>
    </row>
    <row r="15" spans="2:11" s="5" customFormat="1" ht="9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2:11" s="5" customFormat="1" x14ac:dyDescent="0.55000000000000004">
      <c r="B16" s="31" t="str">
        <f>CONCATENATE(_xlfn.UNICHAR(127754)," Iscriviti al corso Avanzato (online) by Learnn, 6 ore di materiale on-demand &gt;",REPT(" ",100))</f>
        <v xml:space="preserve">🌊 Iscriviti al corso Avanzato (online) by Learnn, 6 ore di materiale on-demand &gt;                                                                                                    </v>
      </c>
      <c r="C16" s="31"/>
      <c r="D16" s="31"/>
      <c r="E16" s="31"/>
      <c r="F16" s="31"/>
      <c r="G16" s="31"/>
      <c r="H16" s="31"/>
      <c r="I16" s="31"/>
      <c r="J16" s="31"/>
      <c r="K16" s="31"/>
    </row>
    <row r="17" spans="2:11" s="5" customFormat="1" ht="21" customHeight="1" x14ac:dyDescent="0.45">
      <c r="B17" s="9" t="str">
        <f>REPT(_xlfn.UNICHAR(9733),5)</f>
        <v>★★★★★</v>
      </c>
      <c r="C17" s="10" t="s">
        <v>7</v>
      </c>
      <c r="D17" s="4"/>
      <c r="E17" s="4"/>
      <c r="F17" s="4"/>
      <c r="G17" s="4"/>
      <c r="H17" s="4"/>
      <c r="I17" s="4"/>
      <c r="J17" s="4"/>
      <c r="K17" s="4"/>
    </row>
    <row r="18" spans="2:11" s="5" customFormat="1" ht="20.399999999999999" x14ac:dyDescent="0.45">
      <c r="B18" s="9" t="str">
        <f>REPT(_xlfn.UNICHAR(9733),5)</f>
        <v>★★★★★</v>
      </c>
      <c r="C18" s="10" t="s">
        <v>8</v>
      </c>
      <c r="D18" s="4"/>
      <c r="E18" s="4"/>
      <c r="F18" s="4"/>
      <c r="G18" s="4"/>
      <c r="H18" s="4"/>
      <c r="I18" s="4"/>
      <c r="J18" s="4"/>
      <c r="K18" s="4"/>
    </row>
    <row r="19" spans="2:11" s="5" customFormat="1" ht="20.399999999999999" x14ac:dyDescent="0.45">
      <c r="B19" s="11" t="str">
        <f>REPT(_xlfn.UNICHAR(9733),5)</f>
        <v>★★★★★</v>
      </c>
      <c r="C19" s="12" t="s">
        <v>9</v>
      </c>
      <c r="D19" s="7"/>
      <c r="E19" s="7"/>
      <c r="F19" s="7"/>
      <c r="G19" s="7"/>
      <c r="H19" s="7"/>
      <c r="I19" s="7"/>
      <c r="J19" s="7"/>
      <c r="K19" s="7"/>
    </row>
    <row r="20" spans="2:11" s="5" customFormat="1" ht="9" customHeight="1" x14ac:dyDescent="0.45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1" s="5" customFormat="1" x14ac:dyDescent="0.55000000000000004">
      <c r="B21" s="32" t="str">
        <f>CONCATENATE(_xlfn.UNICHAR(127795)," Iscriviti al corso Avanzato (online) di Excel e Power Query, 300+ partecipanti &gt;",REPT(" ",100))</f>
        <v xml:space="preserve">🌳 Iscriviti al corso Avanzato (online) di Excel e Power Query, 300+ partecipanti &gt;                                                                                                    </v>
      </c>
      <c r="C21" s="32"/>
      <c r="D21" s="32"/>
      <c r="E21" s="32"/>
      <c r="F21" s="32"/>
      <c r="G21" s="32"/>
      <c r="H21" s="32"/>
      <c r="I21" s="32"/>
      <c r="J21" s="32"/>
      <c r="K21" s="32"/>
    </row>
    <row r="22" spans="2:11" s="5" customFormat="1" ht="21" customHeight="1" x14ac:dyDescent="0.45">
      <c r="B22" s="9" t="str">
        <f>REPT(_xlfn.UNICHAR(9733),5)</f>
        <v>★★★★★</v>
      </c>
      <c r="C22" s="10" t="s">
        <v>10</v>
      </c>
      <c r="D22" s="4"/>
      <c r="E22" s="4"/>
      <c r="F22" s="4"/>
      <c r="G22" s="4"/>
      <c r="H22" s="4"/>
      <c r="I22" s="4"/>
      <c r="J22" s="4"/>
      <c r="K22" s="4"/>
    </row>
    <row r="23" spans="2:11" s="5" customFormat="1" ht="20.399999999999999" x14ac:dyDescent="0.45">
      <c r="B23" s="9" t="str">
        <f>REPT(_xlfn.UNICHAR(9733),5)</f>
        <v>★★★★★</v>
      </c>
      <c r="C23" s="10" t="s">
        <v>11</v>
      </c>
      <c r="D23" s="4"/>
      <c r="E23" s="4"/>
      <c r="F23" s="4"/>
      <c r="G23" s="4"/>
      <c r="H23" s="4"/>
      <c r="I23" s="4"/>
      <c r="J23" s="4"/>
      <c r="K23" s="4"/>
    </row>
    <row r="24" spans="2:11" s="5" customFormat="1" ht="20.399999999999999" x14ac:dyDescent="0.45">
      <c r="B24" s="11" t="str">
        <f>REPT(_xlfn.UNICHAR(9733),5)</f>
        <v>★★★★★</v>
      </c>
      <c r="C24" s="12" t="s">
        <v>12</v>
      </c>
      <c r="D24" s="7"/>
      <c r="E24" s="7"/>
      <c r="F24" s="7"/>
      <c r="G24" s="7"/>
      <c r="H24" s="7"/>
      <c r="I24" s="7"/>
      <c r="J24" s="7"/>
      <c r="K24" s="7"/>
    </row>
    <row r="25" spans="2:11" s="5" customFormat="1" ht="9" customHeight="1" x14ac:dyDescent="0.55000000000000004">
      <c r="B25" s="4"/>
      <c r="C25" s="13"/>
      <c r="D25" s="13"/>
      <c r="E25" s="13"/>
      <c r="F25" s="13"/>
      <c r="G25" s="13"/>
      <c r="H25" s="13"/>
      <c r="I25" s="13"/>
      <c r="J25" s="13"/>
      <c r="K25" s="13"/>
    </row>
    <row r="26" spans="2:11" s="5" customFormat="1" ht="20.399999999999999" x14ac:dyDescent="0.45">
      <c r="B26" s="27" t="str">
        <f>CONCATENATE(_xlfn.UNICHAR(129534)," Leggi gli ultimi articoli sul mio sito ufficiale &gt;",REPT(" ",100))</f>
        <v xml:space="preserve">🧾 Leggi gli ultimi articoli sul mio sito ufficiale &gt;                                                                                                    </v>
      </c>
      <c r="C26" s="27"/>
      <c r="D26" s="27"/>
      <c r="E26" s="27"/>
      <c r="F26" s="27"/>
      <c r="G26" s="27"/>
      <c r="H26" s="27"/>
      <c r="I26" s="27"/>
      <c r="J26" s="27"/>
      <c r="K26" s="27"/>
    </row>
    <row r="27" spans="2:11" s="5" customFormat="1" ht="9" customHeight="1" x14ac:dyDescent="0.45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2:11" x14ac:dyDescent="0.55000000000000004">
      <c r="B28" s="28" t="str">
        <f>CONCATENATE(_xlfn.UNICHAR(128279)," Aggiungimi su LinkedIn per restare in contatto &gt;",REPT(" ",100))</f>
        <v xml:space="preserve">🔗 Aggiungimi su LinkedIn per restare in contatto &gt;                                                                                                    </v>
      </c>
      <c r="C28" s="28"/>
      <c r="D28" s="28"/>
      <c r="E28" s="28"/>
      <c r="F28" s="28"/>
      <c r="G28" s="28"/>
      <c r="H28" s="28"/>
      <c r="I28" s="28"/>
      <c r="J28" s="28"/>
      <c r="K28" s="28"/>
    </row>
    <row r="29" spans="2:11" x14ac:dyDescent="0.55000000000000004">
      <c r="B29" s="5"/>
      <c r="C29" s="5"/>
      <c r="D29" s="5"/>
      <c r="E29" s="5"/>
      <c r="F29" s="5"/>
      <c r="G29" s="5"/>
      <c r="H29" s="5"/>
      <c r="I29" s="5"/>
      <c r="J29" s="5"/>
      <c r="K29" s="5"/>
    </row>
  </sheetData>
  <mergeCells count="8">
    <mergeCell ref="B26:K26"/>
    <mergeCell ref="B28:K28"/>
    <mergeCell ref="B4:K4"/>
    <mergeCell ref="B5:K5"/>
    <mergeCell ref="B7:K7"/>
    <mergeCell ref="B11:K11"/>
    <mergeCell ref="B16:K16"/>
    <mergeCell ref="B21:K21"/>
  </mergeCells>
  <hyperlinks>
    <hyperlink ref="B11" r:id="rId1" display="Corso Base Excel" xr:uid="{FD791D84-C5D6-4083-BD62-3BF0734C5236}"/>
    <hyperlink ref="B21" r:id="rId2" display="Scopri il corso Base Excel gratuito (online), 2.500+ recensioni" xr:uid="{4CF0E94D-E49C-46F0-81FD-E3BEB09D3B9B}"/>
    <hyperlink ref="B7" r:id="rId3" display="Scopri i corsi live per la tua azienda" xr:uid="{CD8C6C51-8069-479A-A69D-03F189F55ED1}"/>
    <hyperlink ref="B26" r:id="rId4" display="A presto!" xr:uid="{1F2D9EAB-C280-42BB-8938-1222B31D244C}"/>
    <hyperlink ref="B28" r:id="rId5" display="https://www.linkedin.com/in/marcofilocamo/" xr:uid="{00BA6835-8B02-4CC3-91BD-494E8B591D4F}"/>
    <hyperlink ref="B4:K5" r:id="rId6" display="Mi chiamo Marco Filocamo e sono un esperto nell'utilizzo e nell'applicazione di Microsoft Excel." xr:uid="{10F073D6-AC89-4546-ACD0-C2EE3291C4B6}"/>
    <hyperlink ref="B16" r:id="rId7" display="Scopri il corso Base Excel gratuito (online), 2.500+ recensioni" xr:uid="{502D0058-2F04-4674-BE6F-1A8B2F39DBEF}"/>
    <hyperlink ref="B16:K16" r:id="rId8" display="https://learnn.com/corsi/excel-avanzato/?via=marco-filocamo" xr:uid="{4F16A630-E691-4A70-8FF6-0B084F68D797}"/>
    <hyperlink ref="B21:K21" r:id="rId9" display="https://lacerba.io/corso-online-avanzato-excel-power-query?affcode=bxu_579" xr:uid="{218019C5-AC46-4973-AF7D-4C14E044715A}"/>
  </hyperlinks>
  <pageMargins left="0.7" right="0.7" top="0.75" bottom="0.75" header="0.3" footer="0.3"/>
  <pageSetup paperSize="9" orientation="portrait" horizontalDpi="0" verticalDpi="0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5944-2268-441B-9CA4-D6CC31D4C80A}">
  <dimension ref="B2:M42"/>
  <sheetViews>
    <sheetView workbookViewId="0">
      <selection activeCell="G11" sqref="G11"/>
    </sheetView>
  </sheetViews>
  <sheetFormatPr defaultColWidth="9.19921875" defaultRowHeight="24.6" x14ac:dyDescent="0.55000000000000004"/>
  <cols>
    <col min="1" max="1" width="3.6640625" style="14" customWidth="1"/>
    <col min="2" max="2" width="12.6640625" style="20" customWidth="1"/>
    <col min="3" max="3" width="10.59765625" style="14" customWidth="1"/>
    <col min="4" max="4" width="7.86328125" style="14" customWidth="1"/>
    <col min="5" max="5" width="13" style="14" customWidth="1"/>
    <col min="6" max="6" width="10.1328125" style="14" customWidth="1"/>
    <col min="7" max="7" width="11.73046875" style="14" customWidth="1"/>
    <col min="8" max="8" width="5" style="14" customWidth="1"/>
    <col min="9" max="9" width="9.19921875" style="14"/>
    <col min="10" max="10" width="9.265625" style="14" customWidth="1"/>
    <col min="11" max="11" width="11.796875" style="14" customWidth="1"/>
    <col min="12" max="16384" width="9.19921875" style="14"/>
  </cols>
  <sheetData>
    <row r="2" spans="2:13" x14ac:dyDescent="0.55000000000000004">
      <c r="B2" s="26" t="s">
        <v>15</v>
      </c>
      <c r="C2" s="26" t="s">
        <v>16</v>
      </c>
      <c r="E2" t="s">
        <v>15</v>
      </c>
      <c r="F2" s="19" t="s">
        <v>22</v>
      </c>
      <c r="G2" t="s">
        <v>17</v>
      </c>
      <c r="I2" t="s">
        <v>15</v>
      </c>
      <c r="J2" s="19" t="s">
        <v>22</v>
      </c>
      <c r="K2" t="s">
        <v>17</v>
      </c>
    </row>
    <row r="3" spans="2:13" x14ac:dyDescent="0.55000000000000004">
      <c r="B3" s="22" t="s">
        <v>18</v>
      </c>
      <c r="C3" s="24">
        <v>319.81599999999997</v>
      </c>
      <c r="E3" t="s">
        <v>18</v>
      </c>
      <c r="F3" s="19">
        <v>56758</v>
      </c>
      <c r="G3" s="18">
        <v>2.597</v>
      </c>
      <c r="I3" t="s">
        <v>18</v>
      </c>
      <c r="J3" s="19">
        <v>56758</v>
      </c>
      <c r="K3" s="18">
        <v>2.597</v>
      </c>
    </row>
    <row r="4" spans="2:13" x14ac:dyDescent="0.55000000000000004">
      <c r="B4" s="23" t="s">
        <v>20</v>
      </c>
      <c r="C4" s="25">
        <v>78.131</v>
      </c>
      <c r="E4" t="s">
        <v>20</v>
      </c>
      <c r="F4" s="19">
        <v>9265</v>
      </c>
      <c r="G4" s="18">
        <v>1.5649999999999999</v>
      </c>
      <c r="I4" t="s">
        <v>20</v>
      </c>
      <c r="J4" s="19">
        <v>9265</v>
      </c>
      <c r="K4" s="18">
        <v>1.5649999999999999</v>
      </c>
    </row>
    <row r="5" spans="2:13" x14ac:dyDescent="0.55000000000000004">
      <c r="B5" s="22" t="s">
        <v>21</v>
      </c>
      <c r="C5" s="24">
        <v>109.64700000000001</v>
      </c>
      <c r="E5" t="s">
        <v>21</v>
      </c>
      <c r="F5" s="19">
        <v>1747</v>
      </c>
      <c r="G5" s="18">
        <v>2.0960000000000001</v>
      </c>
      <c r="I5" t="s">
        <v>21</v>
      </c>
      <c r="J5" s="19">
        <v>1747</v>
      </c>
      <c r="K5" s="18">
        <v>2.0960000000000001</v>
      </c>
    </row>
    <row r="6" spans="2:13" x14ac:dyDescent="0.55000000000000004">
      <c r="B6" s="23" t="s">
        <v>19</v>
      </c>
      <c r="C6" s="25">
        <v>705.226</v>
      </c>
      <c r="E6" t="s">
        <v>19</v>
      </c>
      <c r="F6" s="19">
        <v>29276</v>
      </c>
      <c r="G6" s="18">
        <v>3.327</v>
      </c>
      <c r="I6" t="s">
        <v>19</v>
      </c>
      <c r="J6" s="19">
        <v>29276</v>
      </c>
      <c r="K6" s="18">
        <v>3.327</v>
      </c>
    </row>
    <row r="7" spans="2:13" x14ac:dyDescent="0.55000000000000004">
      <c r="E7" s="21"/>
      <c r="I7" t="s">
        <v>18</v>
      </c>
      <c r="J7" s="19">
        <f>J3-1000</f>
        <v>55758</v>
      </c>
      <c r="K7" s="18">
        <f>K3+K3*0.1</f>
        <v>2.8567</v>
      </c>
    </row>
    <row r="8" spans="2:13" x14ac:dyDescent="0.55000000000000004">
      <c r="I8" t="s">
        <v>20</v>
      </c>
      <c r="J8" s="19">
        <f t="shared" ref="J8:J10" si="0">J4-1000</f>
        <v>8265</v>
      </c>
      <c r="K8" s="18">
        <f t="shared" ref="K8:K10" si="1">K4+K4*0.1</f>
        <v>1.7215</v>
      </c>
    </row>
    <row r="9" spans="2:13" x14ac:dyDescent="0.55000000000000004">
      <c r="B9" s="20" t="s">
        <v>23</v>
      </c>
      <c r="I9" t="s">
        <v>21</v>
      </c>
      <c r="J9" s="19">
        <f t="shared" si="0"/>
        <v>747</v>
      </c>
      <c r="K9" s="18">
        <f t="shared" si="1"/>
        <v>2.3056000000000001</v>
      </c>
      <c r="M9" s="15"/>
    </row>
    <row r="10" spans="2:13" x14ac:dyDescent="0.55000000000000004">
      <c r="B10" s="20" t="str" cm="1">
        <f t="array" ref="B10:C12">_xldudf_SQLOOKUP(
"SELECT *
FROM tp
WHERE Peso&gt;110",
"tp",TBL_PESI[#All]
)</f>
        <v>Specie</v>
      </c>
      <c r="C10" s="14" t="str">
        <v>Peso</v>
      </c>
      <c r="E10" s="21"/>
      <c r="I10" t="s">
        <v>19</v>
      </c>
      <c r="J10" s="19">
        <f t="shared" si="0"/>
        <v>28276</v>
      </c>
      <c r="K10" s="18">
        <f t="shared" si="1"/>
        <v>3.6597</v>
      </c>
      <c r="M10" s="16" t="s">
        <v>14</v>
      </c>
    </row>
    <row r="11" spans="2:13" x14ac:dyDescent="0.55000000000000004">
      <c r="B11" s="20" t="str">
        <v>Grizzly</v>
      </c>
      <c r="C11" s="14">
        <v>319.81599999999997</v>
      </c>
      <c r="I11" t="s">
        <v>18</v>
      </c>
      <c r="J11" s="19">
        <f>J3+300</f>
        <v>57058</v>
      </c>
      <c r="K11" s="18">
        <f>K7+K7*0.12</f>
        <v>3.1995040000000001</v>
      </c>
      <c r="M11" s="17" t="s">
        <v>13</v>
      </c>
    </row>
    <row r="12" spans="2:13" x14ac:dyDescent="0.55000000000000004">
      <c r="B12" s="20" t="str">
        <v>Polare</v>
      </c>
      <c r="C12" s="14">
        <v>705.226</v>
      </c>
      <c r="I12" t="s">
        <v>20</v>
      </c>
      <c r="J12" s="19">
        <f t="shared" ref="J12:J14" si="2">J4+300</f>
        <v>9565</v>
      </c>
      <c r="K12" s="18">
        <f t="shared" ref="K12:K14" si="3">K8+K8*0.12</f>
        <v>1.92808</v>
      </c>
    </row>
    <row r="13" spans="2:13" x14ac:dyDescent="0.55000000000000004">
      <c r="I13" t="s">
        <v>21</v>
      </c>
      <c r="J13" s="19">
        <f t="shared" si="2"/>
        <v>2047</v>
      </c>
      <c r="K13" s="18">
        <f t="shared" si="3"/>
        <v>2.5822720000000001</v>
      </c>
    </row>
    <row r="14" spans="2:13" x14ac:dyDescent="0.55000000000000004">
      <c r="B14" s="20" t="s">
        <v>24</v>
      </c>
      <c r="E14" s="21"/>
      <c r="I14" t="s">
        <v>19</v>
      </c>
      <c r="J14" s="19">
        <f t="shared" si="2"/>
        <v>29576</v>
      </c>
      <c r="K14" s="18">
        <f t="shared" si="3"/>
        <v>4.0988639999999998</v>
      </c>
    </row>
    <row r="15" spans="2:13" x14ac:dyDescent="0.55000000000000004">
      <c r="B15" s="20" t="str" cm="1">
        <f t="array" ref="B15:E19">_xldudf_SQLOOKUP(
"SELECT tp.[Specie], tp.Peso, tn.Numero, tn.Dimensione
FROM tn
INNER JOIN tp ON tp.Specie = tn.Specie
WHERE tn.Specie IS NOT NULL",
"tp",TBL_PESI[#All],
"tn",TBL_NUM[#All]
)</f>
        <v>Specie</v>
      </c>
      <c r="C15" s="14" t="str">
        <v>Peso</v>
      </c>
      <c r="D15" s="14" t="str">
        <v>Numero</v>
      </c>
      <c r="E15" s="21" t="str">
        <v>Dimensione</v>
      </c>
    </row>
    <row r="16" spans="2:13" x14ac:dyDescent="0.55000000000000004">
      <c r="B16" s="20" t="str">
        <v>Grizzly</v>
      </c>
      <c r="C16" s="14">
        <v>319.81599999999997</v>
      </c>
      <c r="D16" s="14">
        <v>56758</v>
      </c>
      <c r="E16" s="21">
        <v>2.597</v>
      </c>
      <c r="I16" s="20"/>
    </row>
    <row r="17" spans="2:9" x14ac:dyDescent="0.55000000000000004">
      <c r="B17" s="20" t="str">
        <v>Malese</v>
      </c>
      <c r="C17" s="14">
        <v>78.131</v>
      </c>
      <c r="D17" s="14">
        <v>9265</v>
      </c>
      <c r="E17" s="21">
        <v>1.5649999999999999</v>
      </c>
    </row>
    <row r="18" spans="2:9" x14ac:dyDescent="0.55000000000000004">
      <c r="B18" s="20" t="str">
        <v>Panda Gigante</v>
      </c>
      <c r="C18" s="14">
        <v>109.64700000000001</v>
      </c>
      <c r="D18" s="14">
        <v>1747</v>
      </c>
      <c r="E18" s="21">
        <v>2.0960000000000001</v>
      </c>
    </row>
    <row r="19" spans="2:9" x14ac:dyDescent="0.55000000000000004">
      <c r="B19" s="20" t="str">
        <v>Polare</v>
      </c>
      <c r="C19" s="14">
        <v>705.226</v>
      </c>
      <c r="D19" s="14">
        <v>29276</v>
      </c>
      <c r="E19" s="21">
        <v>3.327</v>
      </c>
    </row>
    <row r="20" spans="2:9" x14ac:dyDescent="0.55000000000000004">
      <c r="E20" s="21"/>
    </row>
    <row r="21" spans="2:9" x14ac:dyDescent="0.55000000000000004">
      <c r="E21" s="21"/>
    </row>
    <row r="22" spans="2:9" x14ac:dyDescent="0.55000000000000004">
      <c r="B22" s="20" t="s">
        <v>25</v>
      </c>
      <c r="E22" s="21"/>
    </row>
    <row r="23" spans="2:9" x14ac:dyDescent="0.55000000000000004">
      <c r="B23" s="20" t="str" cm="1">
        <f t="array" ref="B23:C27">_xldudf_SQLOOKUP(
"SELECT Specie,SUM(Numero) as Totale
FROM tng
GROUP BY Specie",
"tng",TBL_NUM_GRANDE[#All]
)</f>
        <v>Specie</v>
      </c>
      <c r="C23" s="14" t="str">
        <v>Totale</v>
      </c>
      <c r="E23" s="21"/>
    </row>
    <row r="24" spans="2:9" x14ac:dyDescent="0.55000000000000004">
      <c r="B24" s="20" t="str">
        <v>Grizzly</v>
      </c>
      <c r="C24" s="14">
        <v>169574</v>
      </c>
      <c r="E24" s="21"/>
    </row>
    <row r="25" spans="2:9" x14ac:dyDescent="0.55000000000000004">
      <c r="B25" s="20" t="str">
        <v>Malese</v>
      </c>
      <c r="C25" s="14">
        <v>27095</v>
      </c>
      <c r="E25" s="21"/>
    </row>
    <row r="26" spans="2:9" x14ac:dyDescent="0.55000000000000004">
      <c r="B26" s="20" t="str">
        <v>Panda Gigante</v>
      </c>
      <c r="C26" s="14">
        <v>4541</v>
      </c>
      <c r="E26" s="21"/>
      <c r="I26" s="20"/>
    </row>
    <row r="27" spans="2:9" x14ac:dyDescent="0.55000000000000004">
      <c r="B27" s="20" t="str">
        <v>Polare</v>
      </c>
      <c r="C27" s="14">
        <v>87128</v>
      </c>
      <c r="E27" s="21"/>
    </row>
    <row r="28" spans="2:9" x14ac:dyDescent="0.55000000000000004">
      <c r="E28" s="21"/>
    </row>
    <row r="29" spans="2:9" x14ac:dyDescent="0.55000000000000004">
      <c r="E29" s="21"/>
    </row>
    <row r="30" spans="2:9" x14ac:dyDescent="0.55000000000000004">
      <c r="E30" s="21"/>
    </row>
    <row r="31" spans="2:9" x14ac:dyDescent="0.55000000000000004">
      <c r="E31" s="21"/>
    </row>
    <row r="32" spans="2:9" x14ac:dyDescent="0.55000000000000004">
      <c r="E32" s="21"/>
    </row>
    <row r="37" spans="5:5" x14ac:dyDescent="0.55000000000000004">
      <c r="E37" s="21"/>
    </row>
    <row r="38" spans="5:5" x14ac:dyDescent="0.55000000000000004">
      <c r="E38" s="21"/>
    </row>
    <row r="39" spans="5:5" x14ac:dyDescent="0.55000000000000004">
      <c r="E39" s="21"/>
    </row>
    <row r="40" spans="5:5" x14ac:dyDescent="0.55000000000000004">
      <c r="E40" s="21"/>
    </row>
    <row r="41" spans="5:5" x14ac:dyDescent="0.55000000000000004">
      <c r="E41" s="21"/>
    </row>
    <row r="42" spans="5:5" x14ac:dyDescent="0.55000000000000004">
      <c r="E42" s="21"/>
    </row>
  </sheetData>
  <hyperlinks>
    <hyperlink ref="M10" r:id="rId1" xr:uid="{595897E7-582E-49F2-843A-E63C3617C4E8}"/>
  </hyperlinks>
  <pageMargins left="0.7" right="0.7" top="0.75" bottom="0.75" header="0.3" footer="0.3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A96D12-F37B-4156-998E-F2404A530AC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CHI_SONO &gt;</vt:lpstr>
      <vt:lpstr>SQLOOKUP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Gatti</dc:creator>
  <cp:lastModifiedBy>Guido Gatti</cp:lastModifiedBy>
  <dcterms:created xsi:type="dcterms:W3CDTF">2024-09-24T15:01:14Z</dcterms:created>
  <dcterms:modified xsi:type="dcterms:W3CDTF">2025-01-27T14:50:15Z</dcterms:modified>
</cp:coreProperties>
</file>