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6320BD77-F556-4F22-AD0F-013892F74222}" xr6:coauthVersionLast="47" xr6:coauthVersionMax="47" xr10:uidLastSave="{00000000-0000-0000-0000-000000000000}"/>
  <bookViews>
    <workbookView xWindow="-108" yWindow="-108" windowWidth="23256" windowHeight="13176" xr2:uid="{CC7F7FA3-CC2B-4B27-AB9E-1040C7F0F50E}"/>
  </bookViews>
  <sheets>
    <sheet name="CHI SONO &gt;" sheetId="10" r:id="rId1"/>
    <sheet name="DB" sheetId="1" r:id="rId2"/>
    <sheet name="ANALISI_VECCHIA" sheetId="8" r:id="rId3"/>
    <sheet name="ANALISI_MODERNA" sheetId="9" r:id="rId4"/>
  </sheets>
  <externalReferences>
    <externalReference r:id="rId5"/>
  </externalReferences>
  <definedNames>
    <definedName name="_xlnm._FilterDatabase" localSheetId="2" hidden="1">ANALISI_VECCHIA!$B$2:$C$2</definedName>
    <definedName name="CLIENTI_ORDINE">_xlfn.ANCHORARRAY(#REF!)</definedName>
    <definedName name="FATT_CLIENTI">_xlfn.ANCHORARRAY(#REF!)</definedName>
    <definedName name="FILM_COMPRATI">_xlfn.ANCHORARRAY(#REF!)</definedName>
    <definedName name="FiltroDati_PRODOTTO">#N/A</definedName>
    <definedName name="SEL_AGENTI">_xlfn.ANCHORARRAY(#REF!)</definedName>
    <definedName name="SELREGIONI">_xlfn.ANCHORARRAY(#REF!)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 a="1"/>
  <c r="K4" i="9" s="1"/>
  <c r="B21" i="10"/>
  <c r="B19" i="10"/>
  <c r="B17" i="10"/>
  <c r="B15" i="10"/>
  <c r="B13" i="10"/>
  <c r="B10" i="10"/>
  <c r="B7" i="10"/>
  <c r="C55" i="8" l="1"/>
  <c r="C32" i="8"/>
  <c r="C34" i="8"/>
  <c r="C45" i="8"/>
  <c r="C44" i="8"/>
  <c r="C41" i="8"/>
  <c r="C40" i="8"/>
  <c r="C54" i="8"/>
  <c r="C28" i="8"/>
  <c r="C16" i="8"/>
  <c r="C3" i="8"/>
  <c r="C19" i="8"/>
  <c r="C62" i="8"/>
  <c r="C11" i="8"/>
  <c r="C15" i="8"/>
  <c r="C5" i="8"/>
  <c r="C6" i="8"/>
  <c r="C30" i="8"/>
  <c r="C18" i="8"/>
  <c r="C23" i="8"/>
  <c r="C12" i="8"/>
  <c r="C17" i="8"/>
  <c r="C38" i="8"/>
  <c r="C20" i="8"/>
  <c r="C24" i="8"/>
  <c r="C4" i="8"/>
  <c r="C57" i="8"/>
  <c r="C13" i="8"/>
  <c r="C56" i="8"/>
  <c r="C48" i="8"/>
  <c r="C59" i="8"/>
  <c r="C26" i="8"/>
  <c r="C21" i="8"/>
  <c r="C27" i="8"/>
  <c r="C14" i="8"/>
  <c r="C8" i="8"/>
  <c r="C39" i="8"/>
  <c r="C10" i="8"/>
  <c r="C29" i="8"/>
  <c r="C22" i="8"/>
  <c r="C43" i="8"/>
  <c r="C50" i="8"/>
  <c r="C35" i="8"/>
  <c r="C58" i="8"/>
  <c r="C64" i="8"/>
  <c r="C25" i="8"/>
  <c r="C63" i="8"/>
  <c r="C42" i="8"/>
  <c r="C7" i="8"/>
  <c r="C46" i="8"/>
  <c r="C9" i="8"/>
  <c r="C51" i="8"/>
  <c r="C37" i="8"/>
  <c r="C49" i="8"/>
  <c r="C61" i="8"/>
  <c r="C31" i="8"/>
  <c r="C52" i="8"/>
  <c r="C33" i="8"/>
  <c r="C60" i="8"/>
  <c r="C53" i="8"/>
  <c r="C36" i="8"/>
  <c r="C47" i="8"/>
  <c r="H4" i="9" a="1"/>
  <c r="H4" i="9" s="1"/>
  <c r="B4" i="9" a="1"/>
  <c r="B4" i="9" s="1"/>
  <c r="C4" i="9" s="1" a="1"/>
  <c r="C4" i="9" s="1"/>
  <c r="G3" i="1"/>
  <c r="G4" i="1"/>
  <c r="G1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E4" i="9" l="1" a="1"/>
  <c r="E4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3A2D99-A7D4-4868-BF16-CC13402BD72F}" keepAlive="1" name="Query - TBL_TOP" description="Connessione alla query 'TBL_TOP' nella cartella di lavoro." type="5" refreshedVersion="8" background="1" saveData="1">
    <dbPr connection="Provider=Microsoft.Mashup.OleDb.1;Data Source=$Workbook$;Location=TBL_TOP;Extended Properties=&quot;&quot;" command="SELECT * FROM [TBL_TOP]"/>
  </connection>
  <connection id="2" xr16:uid="{9481E092-46CC-4080-80FC-8A08BE62E9EE}" keepAlive="1" name="Query - TBL_TOP_10" description="Connessione alla query 'TBL_TOP_10' nella cartella di lavoro." type="5" refreshedVersion="8" background="1" saveData="1">
    <dbPr connection="Provider=Microsoft.Mashup.OleDb.1;Data Source=$Workbook$;Location=TBL_TOP_10;Extended Properties=&quot;&quot;" command="SELECT * FROM [TBL_TOP_10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<sst xmlns="http://schemas.openxmlformats.org/spreadsheetml/2006/main" count="385" uniqueCount="88">
  <si>
    <t>CLIENTE</t>
  </si>
  <si>
    <t>PRODOTTO</t>
  </si>
  <si>
    <t>DATA</t>
  </si>
  <si>
    <t>PREZZO</t>
  </si>
  <si>
    <t>MERCATO</t>
  </si>
  <si>
    <t>MARIANI</t>
  </si>
  <si>
    <t>AUDI</t>
  </si>
  <si>
    <t>ES</t>
  </si>
  <si>
    <t>GIULIANI</t>
  </si>
  <si>
    <t>USA</t>
  </si>
  <si>
    <t>MILANI</t>
  </si>
  <si>
    <t>FR</t>
  </si>
  <si>
    <t>FERRO</t>
  </si>
  <si>
    <t>JEEP</t>
  </si>
  <si>
    <t>COSTA</t>
  </si>
  <si>
    <t>FIAT</t>
  </si>
  <si>
    <t>FONTANA</t>
  </si>
  <si>
    <t>IT</t>
  </si>
  <si>
    <t>BERNARDI</t>
  </si>
  <si>
    <t>GALLI</t>
  </si>
  <si>
    <t>DE</t>
  </si>
  <si>
    <t>CONTI</t>
  </si>
  <si>
    <t>MOLINARI</t>
  </si>
  <si>
    <t>PARISI</t>
  </si>
  <si>
    <t>CARUSO</t>
  </si>
  <si>
    <t>AMATO</t>
  </si>
  <si>
    <t>VOLKSWAGEN</t>
  </si>
  <si>
    <t>ROMANO</t>
  </si>
  <si>
    <t>OLIVIERI</t>
  </si>
  <si>
    <t>RUGGERI</t>
  </si>
  <si>
    <t>MORETTI</t>
  </si>
  <si>
    <t>MORO</t>
  </si>
  <si>
    <t>BASSI</t>
  </si>
  <si>
    <t>MARTINI</t>
  </si>
  <si>
    <t>ROSA</t>
  </si>
  <si>
    <t>GRASSI</t>
  </si>
  <si>
    <t>FARINA</t>
  </si>
  <si>
    <t>ORLANDO</t>
  </si>
  <si>
    <t>COLOMBO</t>
  </si>
  <si>
    <t>MONTI</t>
  </si>
  <si>
    <t>GRASSO</t>
  </si>
  <si>
    <t>VITALI</t>
  </si>
  <si>
    <t>VILLA</t>
  </si>
  <si>
    <t>MARCHETTI</t>
  </si>
  <si>
    <t>GENTILE</t>
  </si>
  <si>
    <t>SERRA</t>
  </si>
  <si>
    <t>ROSSI</t>
  </si>
  <si>
    <t>DE LUCA</t>
  </si>
  <si>
    <t>CASTELLI</t>
  </si>
  <si>
    <t>DE ANGELIS</t>
  </si>
  <si>
    <t>FERRI</t>
  </si>
  <si>
    <t>ESPOSITO</t>
  </si>
  <si>
    <t>GUERRA</t>
  </si>
  <si>
    <t>ROSSETTI</t>
  </si>
  <si>
    <t>BARONE</t>
  </si>
  <si>
    <t>BELLINI</t>
  </si>
  <si>
    <t>BIANCO</t>
  </si>
  <si>
    <t>VALENTINI</t>
  </si>
  <si>
    <t>MAZZA</t>
  </si>
  <si>
    <t>CATTANEO</t>
  </si>
  <si>
    <t>RUSSO</t>
  </si>
  <si>
    <t>TESTA</t>
  </si>
  <si>
    <t>LOMBARDO</t>
  </si>
  <si>
    <t>MORELLI</t>
  </si>
  <si>
    <t>COPPOLA</t>
  </si>
  <si>
    <t>MARTINELLI</t>
  </si>
  <si>
    <t>POLI</t>
  </si>
  <si>
    <t>GATTI</t>
  </si>
  <si>
    <t>LEONE</t>
  </si>
  <si>
    <t>FERRARO</t>
  </si>
  <si>
    <t>VIOLA</t>
  </si>
  <si>
    <t>VALENTE</t>
  </si>
  <si>
    <t>SARTORI</t>
  </si>
  <si>
    <t>VITALE</t>
  </si>
  <si>
    <t>PELLEGRINO</t>
  </si>
  <si>
    <t>DE SANTIS</t>
  </si>
  <si>
    <t>www.marcofilocamo.it</t>
  </si>
  <si>
    <t>Formazione &amp; consulenza Microsoft Excel</t>
  </si>
  <si>
    <t>Mi chiamo Marco Filocamo e sono esperto nell'utilizzo di Microsoft Excel.</t>
  </si>
  <si>
    <t>PREZZO+IVA</t>
  </si>
  <si>
    <t>CLIENTI</t>
  </si>
  <si>
    <t>FATTURATO</t>
  </si>
  <si>
    <t>DATI_ORDINATI</t>
  </si>
  <si>
    <t>FORMULA_COMPATTA</t>
  </si>
  <si>
    <t>RAGGRUPPAPER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</si>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</sst>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9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b/>
      <sz val="16"/>
      <color theme="0"/>
      <name val="Segoe UI"/>
      <family val="2"/>
    </font>
    <font>
      <u/>
      <sz val="16"/>
      <color theme="10"/>
      <name val="Segoe UI"/>
      <family val="2"/>
    </font>
    <font>
      <sz val="14"/>
      <color theme="1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  <font>
      <b/>
      <i/>
      <sz val="12"/>
      <color rgb="FF7030A0"/>
      <name val="Segoe UI"/>
      <family val="2"/>
    </font>
    <font>
      <i/>
      <sz val="12"/>
      <color rgb="FF7030A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1" applyFont="1"/>
    <xf numFmtId="0" fontId="6" fillId="0" borderId="0" xfId="0" applyFont="1"/>
    <xf numFmtId="0" fontId="9" fillId="0" borderId="0" xfId="3" applyFont="1" applyFill="1" applyProtection="1"/>
    <xf numFmtId="165" fontId="0" fillId="0" borderId="0" xfId="0" applyNumberFormat="1"/>
    <xf numFmtId="165" fontId="0" fillId="0" borderId="2" xfId="0" applyNumberFormat="1" applyBorder="1"/>
    <xf numFmtId="0" fontId="2" fillId="2" borderId="1" xfId="0" applyFont="1" applyFill="1" applyBorder="1"/>
    <xf numFmtId="0" fontId="2" fillId="4" borderId="1" xfId="0" applyFont="1" applyFill="1" applyBorder="1"/>
    <xf numFmtId="165" fontId="2" fillId="4" borderId="0" xfId="0" applyNumberFormat="1" applyFont="1" applyFill="1"/>
    <xf numFmtId="0" fontId="10" fillId="3" borderId="0" xfId="3" applyFont="1" applyFill="1" applyAlignment="1" applyProtection="1">
      <alignment horizontal="left" vertical="center"/>
    </xf>
    <xf numFmtId="0" fontId="11" fillId="0" borderId="0" xfId="3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4" applyFont="1"/>
    <xf numFmtId="0" fontId="1" fillId="0" borderId="0" xfId="4" applyFont="1" applyProtection="1">
      <protection locked="0"/>
    </xf>
    <xf numFmtId="0" fontId="4" fillId="0" borderId="0" xfId="4" applyFont="1"/>
    <xf numFmtId="0" fontId="4" fillId="0" borderId="0" xfId="4" applyFont="1" applyProtection="1">
      <protection locked="0"/>
    </xf>
    <xf numFmtId="0" fontId="4" fillId="0" borderId="1" xfId="4" applyFont="1" applyBorder="1"/>
    <xf numFmtId="0" fontId="12" fillId="0" borderId="1" xfId="4" applyFont="1" applyBorder="1"/>
    <xf numFmtId="0" fontId="14" fillId="0" borderId="0" xfId="4" applyFont="1" applyProtection="1">
      <protection locked="0"/>
    </xf>
    <xf numFmtId="0" fontId="12" fillId="0" borderId="0" xfId="4" applyFont="1" applyProtection="1">
      <protection locked="0"/>
    </xf>
    <xf numFmtId="0" fontId="12" fillId="0" borderId="0" xfId="4" applyFont="1"/>
    <xf numFmtId="0" fontId="5" fillId="0" borderId="0" xfId="3" applyFont="1" applyFill="1" applyAlignment="1" applyProtection="1"/>
    <xf numFmtId="0" fontId="15" fillId="0" borderId="0" xfId="3" applyFont="1" applyFill="1" applyAlignment="1" applyProtection="1">
      <alignment horizontal="left"/>
    </xf>
    <xf numFmtId="0" fontId="16" fillId="0" borderId="0" xfId="3" applyFont="1" applyFill="1" applyBorder="1" applyAlignment="1" applyProtection="1"/>
    <xf numFmtId="0" fontId="16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>
      <alignment horizontal="left"/>
    </xf>
    <xf numFmtId="0" fontId="18" fillId="0" borderId="0" xfId="4" applyFont="1" applyProtection="1">
      <protection locked="0"/>
    </xf>
    <xf numFmtId="0" fontId="18" fillId="0" borderId="0" xfId="4" applyFont="1"/>
  </cellXfs>
  <cellStyles count="5">
    <cellStyle name="Collegamento ipertestuale" xfId="1" builtinId="8"/>
    <cellStyle name="Collegamento ipertestuale 2" xfId="3" xr:uid="{D8154738-AF6C-40C7-8ED6-FA1AD8063850}"/>
    <cellStyle name="Normale" xfId="0" builtinId="0"/>
    <cellStyle name="Normale 2" xfId="2" xr:uid="{826107FD-076B-48FB-9D76-DF49C4CC2B73}"/>
    <cellStyle name="Normale 2 2" xfId="4" xr:uid="{0C9BA302-3981-426A-B0D5-E90E793BEF88}"/>
  </cellStyles>
  <dxfs count="4">
    <dxf>
      <numFmt numFmtId="165" formatCode="#,##0.00\ &quot;€&quot;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F028E5-AE30-4A5A-B1AC-08B76257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564E62-5E24-4021-8925-54635F86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D1653F18-C7BF-4381-A775-2602A1A9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32E0EA79-EDB0-4BA2-81BA-A25A759F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218694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8</xdr:col>
      <xdr:colOff>44631</xdr:colOff>
      <xdr:row>4</xdr:row>
      <xdr:rowOff>190500</xdr:rowOff>
    </xdr:from>
    <xdr:to>
      <xdr:col>8</xdr:col>
      <xdr:colOff>1873431</xdr:colOff>
      <xdr:row>17</xdr:row>
      <xdr:rowOff>39461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PRODOTTO">
              <a:extLst>
                <a:ext uri="{FF2B5EF4-FFF2-40B4-BE49-F238E27FC236}">
                  <a16:creationId xmlns:a16="http://schemas.microsoft.com/office/drawing/2014/main" id="{32DBDD89-60B7-5458-5F95-9EEC6EF103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OT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68345" y="1453243"/>
              <a:ext cx="1828800" cy="3952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 di tabella. I filtri dei dati di tabella non sono supportati in questa versione di Excel
Se la forma è stata modificata in una versione precedente di Excel o se la cartella di lavoro è stata salvata in Excel 2007 o versione precedente, non è possibile usare il filtro dei dati.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3FC8C350-40A9-47F7-BA29-CCF446EB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242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DCF58F32-FD3C-4CFD-91C3-640F81AF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242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wnloads\COME_UTILIZZARE_PYTHON_IN_EXCEL_MARCOFILOCAMO%20(1).xlsx" TargetMode="External"/><Relationship Id="rId1" Type="http://schemas.openxmlformats.org/officeDocument/2006/relationships/externalLinkPath" Target="COME_UTILIZZARE_PYTHON_IN_EXCEL_MARCOFILOCAM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_SONO &gt;"/>
      <sheetName val="Foglio2"/>
      <sheetName val="START"/>
      <sheetName val="LIST"/>
      <sheetName val="DB"/>
      <sheetName val="Pandas"/>
      <sheetName val="Seabor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PRODOTTO" xr10:uid="{94B75C65-7F3D-4C5A-A847-E9723712B710}" sourceName="PRODOTTO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OTTO" xr10:uid="{D79962F4-5EEA-42FA-AC24-66D62F6F8A04}" cache="FiltroDati_PRODOTTO" caption="PRODOTTO" rowHeight="4000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6F0082-2E01-445D-9070-3052FCC6C708}" name="TBL_VENDITE" displayName="TBL_VENDITE" ref="B2:G102" totalsRowShown="0" headerRowDxfId="3">
  <autoFilter ref="B2:G102" xr:uid="{A06F0082-2E01-445D-9070-3052FCC6C708}"/>
  <tableColumns count="6">
    <tableColumn id="1" xr3:uid="{579EED9C-DE51-448E-90EF-03ED32525B1E}" name="CLIENTE"/>
    <tableColumn id="2" xr3:uid="{E91CB9B8-F2EA-4D53-869F-05CA4529C61A}" name="PRODOTTO"/>
    <tableColumn id="3" xr3:uid="{9550D530-29F4-4DF2-93DB-5F24204ADE6F}" name="DATA" dataDxfId="2"/>
    <tableColumn id="4" xr3:uid="{B6D5B7EC-B8A9-4F41-9281-43E6967F5CF8}" name="PREZZO" dataDxfId="1"/>
    <tableColumn id="5" xr3:uid="{70D1A5A9-B0C3-40C7-BD91-8C6876E2BF61}" name="MERCATO"/>
    <tableColumn id="6" xr3:uid="{78CAA326-9009-4024-A0AA-EA6FFCB369E2}" name="PREZZO+IVA" dataDxfId="0">
      <calculatedColumnFormula>TBL_VENDITE[[#This Row],[PREZZO]]*1.22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02D4-BD39-4CC8-BD1C-511FA943EC19}">
  <sheetPr>
    <tabColor theme="4"/>
    <pageSetUpPr autoPageBreaks="0"/>
  </sheetPr>
  <dimension ref="B1:N22"/>
  <sheetViews>
    <sheetView showGridLines="0" tabSelected="1" topLeftCell="B1" zoomScaleNormal="100" workbookViewId="0">
      <selection activeCell="B22" sqref="B22"/>
    </sheetView>
  </sheetViews>
  <sheetFormatPr defaultRowHeight="24.6" x14ac:dyDescent="0.55000000000000004"/>
  <cols>
    <col min="1" max="1" width="2.33203125" style="22" customWidth="1"/>
    <col min="2" max="2" width="6.86328125" style="22" customWidth="1"/>
    <col min="3" max="4" width="9.06640625" style="22"/>
    <col min="5" max="5" width="5.3984375" style="22" customWidth="1"/>
    <col min="6" max="10" width="9.06640625" style="22"/>
    <col min="11" max="11" width="9.06640625" style="22" customWidth="1"/>
    <col min="12" max="16384" width="9.06640625" style="22"/>
  </cols>
  <sheetData>
    <row r="1" spans="2:14" ht="11.4" customHeight="1" x14ac:dyDescent="0.55000000000000004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4" x14ac:dyDescent="0.55000000000000004">
      <c r="B2" s="21"/>
      <c r="C2" s="21"/>
      <c r="D2" s="9"/>
      <c r="E2" s="21"/>
      <c r="F2" s="21"/>
      <c r="G2" s="21"/>
      <c r="H2" s="21"/>
      <c r="I2" s="21"/>
      <c r="J2" s="21"/>
      <c r="L2" s="21"/>
    </row>
    <row r="3" spans="2:14" s="24" customFormat="1" ht="9" customHeight="1" x14ac:dyDescent="0.4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4" s="24" customFormat="1" ht="24" customHeight="1" x14ac:dyDescent="0.55000000000000004">
      <c r="B4" s="15" t="s">
        <v>78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/>
    </row>
    <row r="5" spans="2:14" s="24" customFormat="1" ht="20.399999999999999" x14ac:dyDescent="0.45">
      <c r="B5" s="15" t="s">
        <v>85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4" s="24" customFormat="1" ht="9" customHeight="1" x14ac:dyDescent="0.4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4" s="24" customFormat="1" x14ac:dyDescent="0.55000000000000004">
      <c r="B7" s="16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4" s="24" customFormat="1" ht="20.399999999999999" x14ac:dyDescent="0.45">
      <c r="B8" s="25"/>
      <c r="C8" s="26" t="s">
        <v>86</v>
      </c>
      <c r="D8" s="25"/>
      <c r="E8" s="25"/>
      <c r="F8" s="25"/>
      <c r="G8" s="25"/>
      <c r="H8" s="25"/>
      <c r="I8" s="25"/>
      <c r="J8" s="25"/>
      <c r="K8" s="25"/>
      <c r="L8" s="25"/>
    </row>
    <row r="9" spans="2:14" s="24" customFormat="1" ht="9" customHeight="1" x14ac:dyDescent="0.4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2:14" s="24" customFormat="1" x14ac:dyDescent="0.55000000000000004">
      <c r="B10" s="17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2:14" s="24" customFormat="1" ht="20.399999999999999" x14ac:dyDescent="0.45">
      <c r="B11" s="25"/>
      <c r="C11" s="26" t="s">
        <v>87</v>
      </c>
      <c r="D11" s="25"/>
      <c r="E11" s="25"/>
      <c r="F11" s="25"/>
      <c r="G11" s="25"/>
      <c r="H11" s="25"/>
      <c r="I11" s="25"/>
      <c r="J11" s="25"/>
      <c r="K11" s="25"/>
      <c r="L11" s="25"/>
    </row>
    <row r="12" spans="2:14" s="24" customFormat="1" ht="9" customHeight="1" x14ac:dyDescent="0.4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4" s="28" customFormat="1" ht="19.2" x14ac:dyDescent="0.45">
      <c r="B13" s="34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27"/>
    </row>
    <row r="14" spans="2:14" s="28" customFormat="1" ht="9" customHeight="1" x14ac:dyDescent="0.4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5"/>
      <c r="N14" s="27"/>
    </row>
    <row r="15" spans="2:14" s="28" customFormat="1" ht="19.2" x14ac:dyDescent="0.45">
      <c r="B15" s="34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27"/>
    </row>
    <row r="16" spans="2:14" s="28" customFormat="1" ht="9" customHeight="1" x14ac:dyDescent="0.4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5"/>
      <c r="N16" s="27"/>
    </row>
    <row r="17" spans="2:14" s="28" customFormat="1" ht="19.2" x14ac:dyDescent="0.45">
      <c r="B17" s="34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27"/>
    </row>
    <row r="18" spans="2:14" s="28" customFormat="1" ht="9" customHeight="1" x14ac:dyDescent="0.4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2:14" s="28" customFormat="1" ht="19.2" x14ac:dyDescent="0.45">
      <c r="B19" s="31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</row>
    <row r="20" spans="2:14" s="28" customFormat="1" ht="9" customHeight="1" x14ac:dyDescent="0.4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4" s="28" customFormat="1" ht="19.2" x14ac:dyDescent="0.45">
      <c r="B21" s="33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33"/>
      <c r="D21" s="33"/>
      <c r="E21" s="33"/>
      <c r="F21" s="33"/>
      <c r="G21" s="33"/>
    </row>
    <row r="22" spans="2:14" x14ac:dyDescent="0.55000000000000004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DF807AA6-F19A-46A5-B656-57A74603DB2F}"/>
    <hyperlink ref="B17" r:id="rId2" display="Scopri il corso Base Excel gratuito (online), 2.500+ recensioni" xr:uid="{B6A6E6DC-550B-4A2D-99A5-82B6A287DBFC}"/>
    <hyperlink ref="B7" r:id="rId3" display="Scopri i corsi live per la tua azienda" xr:uid="{741185B6-0263-4456-86D6-ABE8344A5AA1}"/>
    <hyperlink ref="B19" r:id="rId4" display="A presto!" xr:uid="{2FCE42FD-471B-47AF-A58C-2210F41D462B}"/>
    <hyperlink ref="B21" r:id="rId5" display="https://www.linkedin.com/in/marcofilocamo/" xr:uid="{536C847E-3BE4-4597-8AAF-45CF67B88331}"/>
    <hyperlink ref="B4:L5" r:id="rId6" display="Mi chiamo Marco Filocamo e sono un esperto nell'utilizzo e nell'applicazione di Microsoft Excel." xr:uid="{A254A663-E5C3-4BD9-A40D-A6F61D1C4BB6}"/>
    <hyperlink ref="B15" r:id="rId7" display="Scopri il corso Base Excel gratuito (online), 2.500+ recensioni" xr:uid="{0565C550-CAC0-4917-A10D-82C112C0BFF9}"/>
    <hyperlink ref="B15:L15" r:id="rId8" display="https://learnn.com/corsi/excel-avanzato/?via=marco-filocamo" xr:uid="{D900ECBA-5C38-480E-9870-E93F01F987BE}"/>
    <hyperlink ref="B17:L17" r:id="rId9" display="https://lacerba.io/corso-online-avanzato-excel-power-query?affcode=bxu_579" xr:uid="{434A6587-80D6-4238-BD60-0521CD10F5A3}"/>
    <hyperlink ref="B10" r:id="rId10" display="Scopri i corsi live per la tua azienda" xr:uid="{2C482D24-AAF1-437B-9128-499736C2D536}"/>
    <hyperlink ref="B10:L10" r:id="rId11" display="https://www.marcofilocamo.it/consulenza-excel/" xr:uid="{5AFB5485-97F0-444C-B753-B67229FB0ED9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DE3F-F5E9-4C14-8E09-8895669BE2E9}">
  <dimension ref="B1:I102"/>
  <sheetViews>
    <sheetView showGridLines="0" zoomScale="70" zoomScaleNormal="70" workbookViewId="0">
      <selection activeCell="C5" sqref="C5"/>
    </sheetView>
  </sheetViews>
  <sheetFormatPr defaultRowHeight="24.6" x14ac:dyDescent="0.55000000000000004"/>
  <cols>
    <col min="2" max="2" width="10.9296875" bestFit="1" customWidth="1"/>
    <col min="3" max="3" width="12.6640625" bestFit="1" customWidth="1"/>
    <col min="4" max="4" width="10.19921875" style="1" bestFit="1" customWidth="1"/>
    <col min="5" max="5" width="11.46484375" style="2" bestFit="1" customWidth="1"/>
    <col min="6" max="6" width="11.33203125" bestFit="1" customWidth="1"/>
    <col min="7" max="7" width="13.86328125" bestFit="1" customWidth="1"/>
    <col min="9" max="9" width="22" bestFit="1" customWidth="1"/>
  </cols>
  <sheetData>
    <row r="1" spans="2:9" x14ac:dyDescent="0.55000000000000004">
      <c r="G1" s="11">
        <f>SUBTOTAL(9,TBL_VENDITE[PREZZO+IVA])</f>
        <v>8053301.7399999974</v>
      </c>
    </row>
    <row r="2" spans="2:9" x14ac:dyDescent="0.55000000000000004">
      <c r="B2" s="3" t="s">
        <v>0</v>
      </c>
      <c r="C2" s="3" t="s">
        <v>1</v>
      </c>
      <c r="D2" s="4" t="s">
        <v>2</v>
      </c>
      <c r="E2" s="5" t="s">
        <v>3</v>
      </c>
      <c r="F2" s="3" t="s">
        <v>4</v>
      </c>
      <c r="G2" s="3" t="s">
        <v>79</v>
      </c>
      <c r="I2" s="6"/>
    </row>
    <row r="3" spans="2:9" x14ac:dyDescent="0.55000000000000004">
      <c r="B3" t="s">
        <v>5</v>
      </c>
      <c r="C3" t="s">
        <v>6</v>
      </c>
      <c r="D3" s="1">
        <v>44396</v>
      </c>
      <c r="E3" s="2">
        <v>71575</v>
      </c>
      <c r="F3" t="s">
        <v>7</v>
      </c>
      <c r="G3" s="10">
        <f>TBL_VENDITE[[#This Row],[PREZZO]]*1.22</f>
        <v>87321.5</v>
      </c>
      <c r="I3" s="7" t="s">
        <v>76</v>
      </c>
    </row>
    <row r="4" spans="2:9" x14ac:dyDescent="0.55000000000000004">
      <c r="B4" t="s">
        <v>8</v>
      </c>
      <c r="C4" t="s">
        <v>6</v>
      </c>
      <c r="D4" s="1">
        <v>44670</v>
      </c>
      <c r="E4" s="2">
        <v>58303</v>
      </c>
      <c r="F4" t="s">
        <v>9</v>
      </c>
      <c r="G4" s="10">
        <f>TBL_VENDITE[[#This Row],[PREZZO]]*1.22</f>
        <v>71129.66</v>
      </c>
      <c r="I4" s="8" t="s">
        <v>77</v>
      </c>
    </row>
    <row r="5" spans="2:9" x14ac:dyDescent="0.55000000000000004">
      <c r="B5" t="s">
        <v>10</v>
      </c>
      <c r="C5" t="s">
        <v>6</v>
      </c>
      <c r="D5" s="1">
        <v>44828</v>
      </c>
      <c r="E5" s="2">
        <v>90552</v>
      </c>
      <c r="F5" t="s">
        <v>11</v>
      </c>
      <c r="G5" s="10">
        <f>TBL_VENDITE[[#This Row],[PREZZO]]*1.22</f>
        <v>110473.44</v>
      </c>
    </row>
    <row r="6" spans="2:9" x14ac:dyDescent="0.55000000000000004">
      <c r="B6" t="s">
        <v>12</v>
      </c>
      <c r="C6" t="s">
        <v>13</v>
      </c>
      <c r="D6" s="1">
        <v>44377</v>
      </c>
      <c r="E6" s="2">
        <v>87440</v>
      </c>
      <c r="F6" t="s">
        <v>7</v>
      </c>
      <c r="G6" s="10">
        <f>TBL_VENDITE[[#This Row],[PREZZO]]*1.22</f>
        <v>106676.8</v>
      </c>
    </row>
    <row r="7" spans="2:9" x14ac:dyDescent="0.55000000000000004">
      <c r="B7" t="s">
        <v>14</v>
      </c>
      <c r="C7" t="s">
        <v>15</v>
      </c>
      <c r="D7" s="1">
        <v>44872</v>
      </c>
      <c r="E7" s="2">
        <v>76544</v>
      </c>
      <c r="F7" t="s">
        <v>9</v>
      </c>
      <c r="G7" s="10">
        <f>TBL_VENDITE[[#This Row],[PREZZO]]*1.22</f>
        <v>93383.679999999993</v>
      </c>
    </row>
    <row r="8" spans="2:9" x14ac:dyDescent="0.55000000000000004">
      <c r="B8" t="s">
        <v>16</v>
      </c>
      <c r="C8" t="s">
        <v>15</v>
      </c>
      <c r="D8" s="1">
        <v>44949</v>
      </c>
      <c r="E8" s="2">
        <v>76962</v>
      </c>
      <c r="F8" t="s">
        <v>17</v>
      </c>
      <c r="G8" s="10">
        <f>TBL_VENDITE[[#This Row],[PREZZO]]*1.22</f>
        <v>93893.64</v>
      </c>
    </row>
    <row r="9" spans="2:9" x14ac:dyDescent="0.55000000000000004">
      <c r="B9" t="s">
        <v>18</v>
      </c>
      <c r="C9" t="s">
        <v>15</v>
      </c>
      <c r="D9" s="1">
        <v>44674</v>
      </c>
      <c r="E9" s="2">
        <v>78562</v>
      </c>
      <c r="F9" t="s">
        <v>7</v>
      </c>
      <c r="G9" s="10">
        <f>TBL_VENDITE[[#This Row],[PREZZO]]*1.22</f>
        <v>95845.64</v>
      </c>
    </row>
    <row r="10" spans="2:9" x14ac:dyDescent="0.55000000000000004">
      <c r="B10" t="s">
        <v>19</v>
      </c>
      <c r="C10" t="s">
        <v>13</v>
      </c>
      <c r="D10" s="1">
        <v>44490</v>
      </c>
      <c r="E10" s="2">
        <v>79207</v>
      </c>
      <c r="F10" t="s">
        <v>20</v>
      </c>
      <c r="G10" s="10">
        <f>TBL_VENDITE[[#This Row],[PREZZO]]*1.22</f>
        <v>96632.54</v>
      </c>
    </row>
    <row r="11" spans="2:9" x14ac:dyDescent="0.55000000000000004">
      <c r="B11" t="s">
        <v>21</v>
      </c>
      <c r="C11" t="s">
        <v>15</v>
      </c>
      <c r="D11" s="1">
        <v>44478</v>
      </c>
      <c r="E11" s="2">
        <v>58884</v>
      </c>
      <c r="F11" t="s">
        <v>9</v>
      </c>
      <c r="G11" s="10">
        <f>TBL_VENDITE[[#This Row],[PREZZO]]*1.22</f>
        <v>71838.48</v>
      </c>
    </row>
    <row r="12" spans="2:9" x14ac:dyDescent="0.55000000000000004">
      <c r="B12" t="s">
        <v>22</v>
      </c>
      <c r="C12" t="s">
        <v>6</v>
      </c>
      <c r="D12" s="1">
        <v>44610</v>
      </c>
      <c r="E12" s="2">
        <v>38319</v>
      </c>
      <c r="F12" t="s">
        <v>20</v>
      </c>
      <c r="G12" s="10">
        <f>TBL_VENDITE[[#This Row],[PREZZO]]*1.22</f>
        <v>46749.18</v>
      </c>
    </row>
    <row r="13" spans="2:9" x14ac:dyDescent="0.55000000000000004">
      <c r="B13" t="s">
        <v>23</v>
      </c>
      <c r="C13" t="s">
        <v>15</v>
      </c>
      <c r="D13" s="1">
        <v>44272</v>
      </c>
      <c r="E13" s="2">
        <v>77789</v>
      </c>
      <c r="F13" t="s">
        <v>17</v>
      </c>
      <c r="G13" s="10">
        <f>TBL_VENDITE[[#This Row],[PREZZO]]*1.22</f>
        <v>94902.58</v>
      </c>
    </row>
    <row r="14" spans="2:9" x14ac:dyDescent="0.55000000000000004">
      <c r="B14" t="s">
        <v>24</v>
      </c>
      <c r="C14" t="s">
        <v>15</v>
      </c>
      <c r="D14" s="1">
        <v>44615</v>
      </c>
      <c r="E14" s="2">
        <v>77979</v>
      </c>
      <c r="F14" t="s">
        <v>17</v>
      </c>
      <c r="G14" s="10">
        <f>TBL_VENDITE[[#This Row],[PREZZO]]*1.22</f>
        <v>95134.38</v>
      </c>
    </row>
    <row r="15" spans="2:9" x14ac:dyDescent="0.55000000000000004">
      <c r="B15" t="s">
        <v>25</v>
      </c>
      <c r="C15" t="s">
        <v>26</v>
      </c>
      <c r="D15" s="1">
        <v>44912</v>
      </c>
      <c r="E15" s="2">
        <v>91229</v>
      </c>
      <c r="F15" t="s">
        <v>9</v>
      </c>
      <c r="G15" s="10">
        <f>TBL_VENDITE[[#This Row],[PREZZO]]*1.22</f>
        <v>111299.38</v>
      </c>
    </row>
    <row r="16" spans="2:9" x14ac:dyDescent="0.55000000000000004">
      <c r="B16" t="s">
        <v>27</v>
      </c>
      <c r="C16" t="s">
        <v>15</v>
      </c>
      <c r="D16" s="1">
        <v>44365</v>
      </c>
      <c r="E16" s="2">
        <v>44204</v>
      </c>
      <c r="F16" t="s">
        <v>9</v>
      </c>
      <c r="G16" s="10">
        <f>TBL_VENDITE[[#This Row],[PREZZO]]*1.22</f>
        <v>53928.88</v>
      </c>
    </row>
    <row r="17" spans="2:7" x14ac:dyDescent="0.55000000000000004">
      <c r="B17" t="s">
        <v>28</v>
      </c>
      <c r="C17" t="s">
        <v>6</v>
      </c>
      <c r="D17" s="1">
        <v>44398</v>
      </c>
      <c r="E17" s="2">
        <v>84683</v>
      </c>
      <c r="F17" t="s">
        <v>11</v>
      </c>
      <c r="G17" s="10">
        <f>TBL_VENDITE[[#This Row],[PREZZO]]*1.22</f>
        <v>103313.26</v>
      </c>
    </row>
    <row r="18" spans="2:7" x14ac:dyDescent="0.55000000000000004">
      <c r="B18" t="s">
        <v>29</v>
      </c>
      <c r="C18" t="s">
        <v>26</v>
      </c>
      <c r="D18" s="1">
        <v>44911</v>
      </c>
      <c r="E18" s="2">
        <v>79756</v>
      </c>
      <c r="F18" t="s">
        <v>17</v>
      </c>
      <c r="G18" s="10">
        <f>TBL_VENDITE[[#This Row],[PREZZO]]*1.22</f>
        <v>97302.319999999992</v>
      </c>
    </row>
    <row r="19" spans="2:7" x14ac:dyDescent="0.55000000000000004">
      <c r="B19" t="s">
        <v>30</v>
      </c>
      <c r="C19" t="s">
        <v>13</v>
      </c>
      <c r="D19" s="1">
        <v>44616</v>
      </c>
      <c r="E19" s="2">
        <v>51572</v>
      </c>
      <c r="F19" t="s">
        <v>11</v>
      </c>
      <c r="G19" s="10">
        <f>TBL_VENDITE[[#This Row],[PREZZO]]*1.22</f>
        <v>62917.84</v>
      </c>
    </row>
    <row r="20" spans="2:7" x14ac:dyDescent="0.55000000000000004">
      <c r="B20" t="s">
        <v>31</v>
      </c>
      <c r="C20" t="s">
        <v>26</v>
      </c>
      <c r="D20" s="1">
        <v>44771</v>
      </c>
      <c r="E20" s="2">
        <v>78826</v>
      </c>
      <c r="F20" t="s">
        <v>20</v>
      </c>
      <c r="G20" s="10">
        <f>TBL_VENDITE[[#This Row],[PREZZO]]*1.22</f>
        <v>96167.72</v>
      </c>
    </row>
    <row r="21" spans="2:7" x14ac:dyDescent="0.55000000000000004">
      <c r="B21" t="s">
        <v>32</v>
      </c>
      <c r="C21" t="s">
        <v>15</v>
      </c>
      <c r="D21" s="1">
        <v>44324</v>
      </c>
      <c r="E21" s="2">
        <v>92219</v>
      </c>
      <c r="F21" t="s">
        <v>11</v>
      </c>
      <c r="G21" s="10">
        <f>TBL_VENDITE[[#This Row],[PREZZO]]*1.22</f>
        <v>112507.18</v>
      </c>
    </row>
    <row r="22" spans="2:7" x14ac:dyDescent="0.55000000000000004">
      <c r="B22" t="s">
        <v>33</v>
      </c>
      <c r="C22" t="s">
        <v>26</v>
      </c>
      <c r="D22" s="1">
        <v>44951</v>
      </c>
      <c r="E22" s="2">
        <v>79100</v>
      </c>
      <c r="F22" t="s">
        <v>9</v>
      </c>
      <c r="G22" s="10">
        <f>TBL_VENDITE[[#This Row],[PREZZO]]*1.22</f>
        <v>96502</v>
      </c>
    </row>
    <row r="23" spans="2:7" x14ac:dyDescent="0.55000000000000004">
      <c r="B23" t="s">
        <v>34</v>
      </c>
      <c r="C23" t="s">
        <v>13</v>
      </c>
      <c r="D23" s="1">
        <v>44907</v>
      </c>
      <c r="E23" s="2">
        <v>70706</v>
      </c>
      <c r="F23" t="s">
        <v>7</v>
      </c>
      <c r="G23" s="10">
        <f>TBL_VENDITE[[#This Row],[PREZZO]]*1.22</f>
        <v>86261.319999999992</v>
      </c>
    </row>
    <row r="24" spans="2:7" x14ac:dyDescent="0.55000000000000004">
      <c r="B24" t="s">
        <v>24</v>
      </c>
      <c r="C24" t="s">
        <v>13</v>
      </c>
      <c r="D24" s="1">
        <v>44383</v>
      </c>
      <c r="E24" s="2">
        <v>95624</v>
      </c>
      <c r="F24" t="s">
        <v>11</v>
      </c>
      <c r="G24" s="10">
        <f>TBL_VENDITE[[#This Row],[PREZZO]]*1.22</f>
        <v>116661.28</v>
      </c>
    </row>
    <row r="25" spans="2:7" x14ac:dyDescent="0.55000000000000004">
      <c r="B25" t="s">
        <v>35</v>
      </c>
      <c r="C25" t="s">
        <v>13</v>
      </c>
      <c r="D25" s="1">
        <v>44364</v>
      </c>
      <c r="E25" s="2">
        <v>85029</v>
      </c>
      <c r="F25" t="s">
        <v>20</v>
      </c>
      <c r="G25" s="10">
        <f>TBL_VENDITE[[#This Row],[PREZZO]]*1.22</f>
        <v>103735.38</v>
      </c>
    </row>
    <row r="26" spans="2:7" x14ac:dyDescent="0.55000000000000004">
      <c r="B26" t="s">
        <v>36</v>
      </c>
      <c r="C26" t="s">
        <v>6</v>
      </c>
      <c r="D26" s="1">
        <v>44256</v>
      </c>
      <c r="E26" s="2">
        <v>43750</v>
      </c>
      <c r="F26" t="s">
        <v>11</v>
      </c>
      <c r="G26" s="10">
        <f>TBL_VENDITE[[#This Row],[PREZZO]]*1.22</f>
        <v>53375</v>
      </c>
    </row>
    <row r="27" spans="2:7" x14ac:dyDescent="0.55000000000000004">
      <c r="B27" t="s">
        <v>24</v>
      </c>
      <c r="C27" t="s">
        <v>15</v>
      </c>
      <c r="D27" s="1">
        <v>44255</v>
      </c>
      <c r="E27" s="2">
        <v>83855</v>
      </c>
      <c r="F27" t="s">
        <v>11</v>
      </c>
      <c r="G27" s="10">
        <f>TBL_VENDITE[[#This Row],[PREZZO]]*1.22</f>
        <v>102303.09999999999</v>
      </c>
    </row>
    <row r="28" spans="2:7" x14ac:dyDescent="0.55000000000000004">
      <c r="B28" t="s">
        <v>37</v>
      </c>
      <c r="C28" t="s">
        <v>15</v>
      </c>
      <c r="D28" s="1">
        <v>44717</v>
      </c>
      <c r="E28" s="2">
        <v>83142</v>
      </c>
      <c r="F28" t="s">
        <v>20</v>
      </c>
      <c r="G28" s="10">
        <f>TBL_VENDITE[[#This Row],[PREZZO]]*1.22</f>
        <v>101433.23999999999</v>
      </c>
    </row>
    <row r="29" spans="2:7" x14ac:dyDescent="0.55000000000000004">
      <c r="B29" t="s">
        <v>38</v>
      </c>
      <c r="C29" t="s">
        <v>6</v>
      </c>
      <c r="D29" s="1">
        <v>44866</v>
      </c>
      <c r="E29" s="2">
        <v>56546</v>
      </c>
      <c r="F29" t="s">
        <v>7</v>
      </c>
      <c r="G29" s="10">
        <f>TBL_VENDITE[[#This Row],[PREZZO]]*1.22</f>
        <v>68986.12</v>
      </c>
    </row>
    <row r="30" spans="2:7" x14ac:dyDescent="0.55000000000000004">
      <c r="B30" t="s">
        <v>39</v>
      </c>
      <c r="C30" t="s">
        <v>15</v>
      </c>
      <c r="D30" s="1">
        <v>44750</v>
      </c>
      <c r="E30" s="2">
        <v>52321</v>
      </c>
      <c r="F30" t="s">
        <v>9</v>
      </c>
      <c r="G30" s="10">
        <f>TBL_VENDITE[[#This Row],[PREZZO]]*1.22</f>
        <v>63831.619999999995</v>
      </c>
    </row>
    <row r="31" spans="2:7" x14ac:dyDescent="0.55000000000000004">
      <c r="B31" t="s">
        <v>35</v>
      </c>
      <c r="C31" t="s">
        <v>13</v>
      </c>
      <c r="D31" s="1">
        <v>44834</v>
      </c>
      <c r="E31" s="2">
        <v>63686</v>
      </c>
      <c r="F31" t="s">
        <v>11</v>
      </c>
      <c r="G31" s="10">
        <f>TBL_VENDITE[[#This Row],[PREZZO]]*1.22</f>
        <v>77696.92</v>
      </c>
    </row>
    <row r="32" spans="2:7" x14ac:dyDescent="0.55000000000000004">
      <c r="B32" t="s">
        <v>40</v>
      </c>
      <c r="C32" t="s">
        <v>13</v>
      </c>
      <c r="D32" s="1">
        <v>44548</v>
      </c>
      <c r="E32" s="2">
        <v>41022</v>
      </c>
      <c r="F32" t="s">
        <v>7</v>
      </c>
      <c r="G32" s="10">
        <f>TBL_VENDITE[[#This Row],[PREZZO]]*1.22</f>
        <v>50046.84</v>
      </c>
    </row>
    <row r="33" spans="2:7" x14ac:dyDescent="0.55000000000000004">
      <c r="B33" t="s">
        <v>41</v>
      </c>
      <c r="C33" t="s">
        <v>26</v>
      </c>
      <c r="D33" s="1">
        <v>44547</v>
      </c>
      <c r="E33" s="2">
        <v>56683</v>
      </c>
      <c r="F33" t="s">
        <v>20</v>
      </c>
      <c r="G33" s="10">
        <f>TBL_VENDITE[[#This Row],[PREZZO]]*1.22</f>
        <v>69153.259999999995</v>
      </c>
    </row>
    <row r="34" spans="2:7" x14ac:dyDescent="0.55000000000000004">
      <c r="B34" t="s">
        <v>40</v>
      </c>
      <c r="C34" t="s">
        <v>6</v>
      </c>
      <c r="D34" s="1">
        <v>44386</v>
      </c>
      <c r="E34" s="2">
        <v>76503</v>
      </c>
      <c r="F34" t="s">
        <v>17</v>
      </c>
      <c r="G34" s="10">
        <f>TBL_VENDITE[[#This Row],[PREZZO]]*1.22</f>
        <v>93333.66</v>
      </c>
    </row>
    <row r="35" spans="2:7" x14ac:dyDescent="0.55000000000000004">
      <c r="B35" t="s">
        <v>42</v>
      </c>
      <c r="C35" t="s">
        <v>6</v>
      </c>
      <c r="D35" s="1">
        <v>44747</v>
      </c>
      <c r="E35" s="2">
        <v>84110</v>
      </c>
      <c r="F35" t="s">
        <v>20</v>
      </c>
      <c r="G35" s="10">
        <f>TBL_VENDITE[[#This Row],[PREZZO]]*1.22</f>
        <v>102614.2</v>
      </c>
    </row>
    <row r="36" spans="2:7" x14ac:dyDescent="0.55000000000000004">
      <c r="B36" t="s">
        <v>40</v>
      </c>
      <c r="C36" t="s">
        <v>13</v>
      </c>
      <c r="D36" s="1">
        <v>44748</v>
      </c>
      <c r="E36" s="2">
        <v>77016</v>
      </c>
      <c r="F36" t="s">
        <v>17</v>
      </c>
      <c r="G36" s="10">
        <f>TBL_VENDITE[[#This Row],[PREZZO]]*1.22</f>
        <v>93959.52</v>
      </c>
    </row>
    <row r="37" spans="2:7" x14ac:dyDescent="0.55000000000000004">
      <c r="B37" t="s">
        <v>31</v>
      </c>
      <c r="C37" t="s">
        <v>26</v>
      </c>
      <c r="D37" s="1">
        <v>44275</v>
      </c>
      <c r="E37" s="2">
        <v>94673</v>
      </c>
      <c r="F37" t="s">
        <v>11</v>
      </c>
      <c r="G37" s="10">
        <f>TBL_VENDITE[[#This Row],[PREZZO]]*1.22</f>
        <v>115501.06</v>
      </c>
    </row>
    <row r="38" spans="2:7" x14ac:dyDescent="0.55000000000000004">
      <c r="B38" t="s">
        <v>29</v>
      </c>
      <c r="C38" t="s">
        <v>6</v>
      </c>
      <c r="D38" s="1">
        <v>44485</v>
      </c>
      <c r="E38" s="2">
        <v>66427</v>
      </c>
      <c r="F38" t="s">
        <v>17</v>
      </c>
      <c r="G38" s="10">
        <f>TBL_VENDITE[[#This Row],[PREZZO]]*1.22</f>
        <v>81040.94</v>
      </c>
    </row>
    <row r="39" spans="2:7" x14ac:dyDescent="0.55000000000000004">
      <c r="B39" t="s">
        <v>36</v>
      </c>
      <c r="C39" t="s">
        <v>26</v>
      </c>
      <c r="D39" s="1">
        <v>44392</v>
      </c>
      <c r="E39" s="2">
        <v>41663</v>
      </c>
      <c r="F39" t="s">
        <v>7</v>
      </c>
      <c r="G39" s="10">
        <f>TBL_VENDITE[[#This Row],[PREZZO]]*1.22</f>
        <v>50828.86</v>
      </c>
    </row>
    <row r="40" spans="2:7" x14ac:dyDescent="0.55000000000000004">
      <c r="B40" t="s">
        <v>43</v>
      </c>
      <c r="C40" t="s">
        <v>15</v>
      </c>
      <c r="D40" s="1">
        <v>44226</v>
      </c>
      <c r="E40" s="2">
        <v>57210</v>
      </c>
      <c r="F40" t="s">
        <v>20</v>
      </c>
      <c r="G40" s="10">
        <f>TBL_VENDITE[[#This Row],[PREZZO]]*1.22</f>
        <v>69796.2</v>
      </c>
    </row>
    <row r="41" spans="2:7" x14ac:dyDescent="0.55000000000000004">
      <c r="B41" t="s">
        <v>24</v>
      </c>
      <c r="C41" t="s">
        <v>13</v>
      </c>
      <c r="D41" s="1">
        <v>44829</v>
      </c>
      <c r="E41" s="2">
        <v>49011</v>
      </c>
      <c r="F41" t="s">
        <v>17</v>
      </c>
      <c r="G41" s="10">
        <f>TBL_VENDITE[[#This Row],[PREZZO]]*1.22</f>
        <v>59793.42</v>
      </c>
    </row>
    <row r="42" spans="2:7" x14ac:dyDescent="0.55000000000000004">
      <c r="B42" t="s">
        <v>36</v>
      </c>
      <c r="C42" t="s">
        <v>6</v>
      </c>
      <c r="D42" s="1">
        <v>44255</v>
      </c>
      <c r="E42" s="2">
        <v>53355</v>
      </c>
      <c r="F42" t="s">
        <v>11</v>
      </c>
      <c r="G42" s="10">
        <f>TBL_VENDITE[[#This Row],[PREZZO]]*1.22</f>
        <v>65093.1</v>
      </c>
    </row>
    <row r="43" spans="2:7" x14ac:dyDescent="0.55000000000000004">
      <c r="B43" t="s">
        <v>44</v>
      </c>
      <c r="C43" t="s">
        <v>13</v>
      </c>
      <c r="D43" s="1">
        <v>44742</v>
      </c>
      <c r="E43" s="2">
        <v>70179</v>
      </c>
      <c r="F43" t="s">
        <v>20</v>
      </c>
      <c r="G43" s="10">
        <f>TBL_VENDITE[[#This Row],[PREZZO]]*1.22</f>
        <v>85618.38</v>
      </c>
    </row>
    <row r="44" spans="2:7" x14ac:dyDescent="0.55000000000000004">
      <c r="B44" t="s">
        <v>30</v>
      </c>
      <c r="C44" t="s">
        <v>15</v>
      </c>
      <c r="D44" s="1">
        <v>44421</v>
      </c>
      <c r="E44" s="2">
        <v>93388</v>
      </c>
      <c r="F44" t="s">
        <v>20</v>
      </c>
      <c r="G44" s="10">
        <f>TBL_VENDITE[[#This Row],[PREZZO]]*1.22</f>
        <v>113933.36</v>
      </c>
    </row>
    <row r="45" spans="2:7" x14ac:dyDescent="0.55000000000000004">
      <c r="B45" t="s">
        <v>45</v>
      </c>
      <c r="C45" t="s">
        <v>6</v>
      </c>
      <c r="D45" s="1">
        <v>44473</v>
      </c>
      <c r="E45" s="2">
        <v>50505</v>
      </c>
      <c r="F45" t="s">
        <v>11</v>
      </c>
      <c r="G45" s="10">
        <f>TBL_VENDITE[[#This Row],[PREZZO]]*1.22</f>
        <v>61616.1</v>
      </c>
    </row>
    <row r="46" spans="2:7" x14ac:dyDescent="0.55000000000000004">
      <c r="B46" t="s">
        <v>46</v>
      </c>
      <c r="C46" t="s">
        <v>6</v>
      </c>
      <c r="D46" s="1">
        <v>44875</v>
      </c>
      <c r="E46" s="2">
        <v>97592</v>
      </c>
      <c r="F46" t="s">
        <v>9</v>
      </c>
      <c r="G46" s="10">
        <f>TBL_VENDITE[[#This Row],[PREZZO]]*1.22</f>
        <v>119062.23999999999</v>
      </c>
    </row>
    <row r="47" spans="2:7" x14ac:dyDescent="0.55000000000000004">
      <c r="B47" t="s">
        <v>47</v>
      </c>
      <c r="C47" t="s">
        <v>26</v>
      </c>
      <c r="D47" s="1">
        <v>44459</v>
      </c>
      <c r="E47" s="2">
        <v>33478</v>
      </c>
      <c r="F47" t="s">
        <v>11</v>
      </c>
      <c r="G47" s="10">
        <f>TBL_VENDITE[[#This Row],[PREZZO]]*1.22</f>
        <v>40843.159999999996</v>
      </c>
    </row>
    <row r="48" spans="2:7" x14ac:dyDescent="0.55000000000000004">
      <c r="B48" t="s">
        <v>48</v>
      </c>
      <c r="C48" t="s">
        <v>26</v>
      </c>
      <c r="D48" s="1">
        <v>44901</v>
      </c>
      <c r="E48" s="2">
        <v>96586</v>
      </c>
      <c r="F48" t="s">
        <v>9</v>
      </c>
      <c r="G48" s="10">
        <f>TBL_VENDITE[[#This Row],[PREZZO]]*1.22</f>
        <v>117834.92</v>
      </c>
    </row>
    <row r="49" spans="2:7" x14ac:dyDescent="0.55000000000000004">
      <c r="B49" t="s">
        <v>49</v>
      </c>
      <c r="C49" t="s">
        <v>6</v>
      </c>
      <c r="D49" s="1">
        <v>44400</v>
      </c>
      <c r="E49" s="2">
        <v>61764</v>
      </c>
      <c r="F49" t="s">
        <v>17</v>
      </c>
      <c r="G49" s="10">
        <f>TBL_VENDITE[[#This Row],[PREZZO]]*1.22</f>
        <v>75352.08</v>
      </c>
    </row>
    <row r="50" spans="2:7" x14ac:dyDescent="0.55000000000000004">
      <c r="B50" t="s">
        <v>50</v>
      </c>
      <c r="C50" t="s">
        <v>13</v>
      </c>
      <c r="D50" s="1">
        <v>44295</v>
      </c>
      <c r="E50" s="2">
        <v>91224</v>
      </c>
      <c r="F50" t="s">
        <v>7</v>
      </c>
      <c r="G50" s="10">
        <f>TBL_VENDITE[[#This Row],[PREZZO]]*1.22</f>
        <v>111293.28</v>
      </c>
    </row>
    <row r="51" spans="2:7" x14ac:dyDescent="0.55000000000000004">
      <c r="B51" t="s">
        <v>51</v>
      </c>
      <c r="C51" t="s">
        <v>26</v>
      </c>
      <c r="D51" s="1">
        <v>44740</v>
      </c>
      <c r="E51" s="2">
        <v>35571</v>
      </c>
      <c r="F51" t="s">
        <v>7</v>
      </c>
      <c r="G51" s="10">
        <f>TBL_VENDITE[[#This Row],[PREZZO]]*1.22</f>
        <v>43396.62</v>
      </c>
    </row>
    <row r="52" spans="2:7" x14ac:dyDescent="0.55000000000000004">
      <c r="B52" t="s">
        <v>52</v>
      </c>
      <c r="C52" t="s">
        <v>15</v>
      </c>
      <c r="D52" s="1">
        <v>44672</v>
      </c>
      <c r="E52" s="2">
        <v>81231</v>
      </c>
      <c r="F52" t="s">
        <v>7</v>
      </c>
      <c r="G52" s="10">
        <f>TBL_VENDITE[[#This Row],[PREZZO]]*1.22</f>
        <v>99101.819999999992</v>
      </c>
    </row>
    <row r="53" spans="2:7" x14ac:dyDescent="0.55000000000000004">
      <c r="B53" t="s">
        <v>53</v>
      </c>
      <c r="C53" t="s">
        <v>26</v>
      </c>
      <c r="D53" s="1">
        <v>44691</v>
      </c>
      <c r="E53" s="2">
        <v>94521</v>
      </c>
      <c r="F53" t="s">
        <v>20</v>
      </c>
      <c r="G53" s="10">
        <f>TBL_VENDITE[[#This Row],[PREZZO]]*1.22</f>
        <v>115315.62</v>
      </c>
    </row>
    <row r="54" spans="2:7" x14ac:dyDescent="0.55000000000000004">
      <c r="B54" t="s">
        <v>54</v>
      </c>
      <c r="C54" t="s">
        <v>13</v>
      </c>
      <c r="D54" s="1">
        <v>44678</v>
      </c>
      <c r="E54" s="2">
        <v>67630</v>
      </c>
      <c r="F54" t="s">
        <v>7</v>
      </c>
      <c r="G54" s="10">
        <f>TBL_VENDITE[[#This Row],[PREZZO]]*1.22</f>
        <v>82508.599999999991</v>
      </c>
    </row>
    <row r="55" spans="2:7" x14ac:dyDescent="0.55000000000000004">
      <c r="B55" t="s">
        <v>55</v>
      </c>
      <c r="C55" t="s">
        <v>13</v>
      </c>
      <c r="D55" s="1">
        <v>44600</v>
      </c>
      <c r="E55" s="2">
        <v>77361</v>
      </c>
      <c r="F55" t="s">
        <v>11</v>
      </c>
      <c r="G55" s="10">
        <f>TBL_VENDITE[[#This Row],[PREZZO]]*1.22</f>
        <v>94380.42</v>
      </c>
    </row>
    <row r="56" spans="2:7" x14ac:dyDescent="0.55000000000000004">
      <c r="B56" t="s">
        <v>39</v>
      </c>
      <c r="C56" t="s">
        <v>15</v>
      </c>
      <c r="D56" s="1">
        <v>44332</v>
      </c>
      <c r="E56" s="2">
        <v>49587</v>
      </c>
      <c r="F56" t="s">
        <v>7</v>
      </c>
      <c r="G56" s="10">
        <f>TBL_VENDITE[[#This Row],[PREZZO]]*1.22</f>
        <v>60496.14</v>
      </c>
    </row>
    <row r="57" spans="2:7" x14ac:dyDescent="0.55000000000000004">
      <c r="B57" t="s">
        <v>56</v>
      </c>
      <c r="C57" t="s">
        <v>13</v>
      </c>
      <c r="D57" s="1">
        <v>44459</v>
      </c>
      <c r="E57" s="2">
        <v>62678</v>
      </c>
      <c r="F57" t="s">
        <v>9</v>
      </c>
      <c r="G57" s="10">
        <f>TBL_VENDITE[[#This Row],[PREZZO]]*1.22</f>
        <v>76467.16</v>
      </c>
    </row>
    <row r="58" spans="2:7" x14ac:dyDescent="0.55000000000000004">
      <c r="B58" t="s">
        <v>57</v>
      </c>
      <c r="C58" t="s">
        <v>6</v>
      </c>
      <c r="D58" s="1">
        <v>44778</v>
      </c>
      <c r="E58" s="2">
        <v>35642</v>
      </c>
      <c r="F58" t="s">
        <v>17</v>
      </c>
      <c r="G58" s="10">
        <f>TBL_VENDITE[[#This Row],[PREZZO]]*1.22</f>
        <v>43483.24</v>
      </c>
    </row>
    <row r="59" spans="2:7" x14ac:dyDescent="0.55000000000000004">
      <c r="B59" t="s">
        <v>58</v>
      </c>
      <c r="C59" t="s">
        <v>15</v>
      </c>
      <c r="D59" s="1">
        <v>44834</v>
      </c>
      <c r="E59" s="2">
        <v>53819</v>
      </c>
      <c r="F59" t="s">
        <v>7</v>
      </c>
      <c r="G59" s="10">
        <f>TBL_VENDITE[[#This Row],[PREZZO]]*1.22</f>
        <v>65659.179999999993</v>
      </c>
    </row>
    <row r="60" spans="2:7" x14ac:dyDescent="0.55000000000000004">
      <c r="B60" t="s">
        <v>59</v>
      </c>
      <c r="C60" t="s">
        <v>6</v>
      </c>
      <c r="D60" s="1">
        <v>44884</v>
      </c>
      <c r="E60" s="2">
        <v>36454</v>
      </c>
      <c r="F60" t="s">
        <v>11</v>
      </c>
      <c r="G60" s="10">
        <f>TBL_VENDITE[[#This Row],[PREZZO]]*1.22</f>
        <v>44473.88</v>
      </c>
    </row>
    <row r="61" spans="2:7" x14ac:dyDescent="0.55000000000000004">
      <c r="B61" t="s">
        <v>60</v>
      </c>
      <c r="C61" t="s">
        <v>26</v>
      </c>
      <c r="D61" s="1">
        <v>44705</v>
      </c>
      <c r="E61" s="2">
        <v>98806</v>
      </c>
      <c r="F61" t="s">
        <v>20</v>
      </c>
      <c r="G61" s="10">
        <f>TBL_VENDITE[[#This Row],[PREZZO]]*1.22</f>
        <v>120543.31999999999</v>
      </c>
    </row>
    <row r="62" spans="2:7" x14ac:dyDescent="0.55000000000000004">
      <c r="B62" t="s">
        <v>38</v>
      </c>
      <c r="C62" t="s">
        <v>13</v>
      </c>
      <c r="D62" s="1">
        <v>44389</v>
      </c>
      <c r="E62" s="2">
        <v>67883</v>
      </c>
      <c r="F62" t="s">
        <v>20</v>
      </c>
      <c r="G62" s="10">
        <f>TBL_VENDITE[[#This Row],[PREZZO]]*1.22</f>
        <v>82817.259999999995</v>
      </c>
    </row>
    <row r="63" spans="2:7" x14ac:dyDescent="0.55000000000000004">
      <c r="B63" t="s">
        <v>61</v>
      </c>
      <c r="C63" t="s">
        <v>15</v>
      </c>
      <c r="D63" s="1">
        <v>44623</v>
      </c>
      <c r="E63" s="2">
        <v>43872</v>
      </c>
      <c r="F63" t="s">
        <v>17</v>
      </c>
      <c r="G63" s="10">
        <f>TBL_VENDITE[[#This Row],[PREZZO]]*1.22</f>
        <v>53523.839999999997</v>
      </c>
    </row>
    <row r="64" spans="2:7" x14ac:dyDescent="0.55000000000000004">
      <c r="B64" t="s">
        <v>62</v>
      </c>
      <c r="C64" t="s">
        <v>13</v>
      </c>
      <c r="D64" s="1">
        <v>44754</v>
      </c>
      <c r="E64" s="2">
        <v>43709</v>
      </c>
      <c r="F64" t="s">
        <v>17</v>
      </c>
      <c r="G64" s="10">
        <f>TBL_VENDITE[[#This Row],[PREZZO]]*1.22</f>
        <v>53324.979999999996</v>
      </c>
    </row>
    <row r="65" spans="2:7" x14ac:dyDescent="0.55000000000000004">
      <c r="B65" t="s">
        <v>23</v>
      </c>
      <c r="C65" t="s">
        <v>15</v>
      </c>
      <c r="D65" s="1">
        <v>44345</v>
      </c>
      <c r="E65" s="2">
        <v>63598</v>
      </c>
      <c r="F65" t="s">
        <v>7</v>
      </c>
      <c r="G65" s="10">
        <f>TBL_VENDITE[[#This Row],[PREZZO]]*1.22</f>
        <v>77589.56</v>
      </c>
    </row>
    <row r="66" spans="2:7" x14ac:dyDescent="0.55000000000000004">
      <c r="B66" t="s">
        <v>51</v>
      </c>
      <c r="C66" t="s">
        <v>26</v>
      </c>
      <c r="D66" s="1">
        <v>44221</v>
      </c>
      <c r="E66" s="2">
        <v>47478</v>
      </c>
      <c r="F66" t="s">
        <v>7</v>
      </c>
      <c r="G66" s="10">
        <f>TBL_VENDITE[[#This Row],[PREZZO]]*1.22</f>
        <v>57923.159999999996</v>
      </c>
    </row>
    <row r="67" spans="2:7" x14ac:dyDescent="0.55000000000000004">
      <c r="B67" t="s">
        <v>54</v>
      </c>
      <c r="C67" t="s">
        <v>26</v>
      </c>
      <c r="D67" s="1">
        <v>44863</v>
      </c>
      <c r="E67" s="2">
        <v>49036</v>
      </c>
      <c r="F67" t="s">
        <v>17</v>
      </c>
      <c r="G67" s="10">
        <f>TBL_VENDITE[[#This Row],[PREZZO]]*1.22</f>
        <v>59823.92</v>
      </c>
    </row>
    <row r="68" spans="2:7" x14ac:dyDescent="0.55000000000000004">
      <c r="B68" t="s">
        <v>63</v>
      </c>
      <c r="C68" t="s">
        <v>26</v>
      </c>
      <c r="D68" s="1">
        <v>44527</v>
      </c>
      <c r="E68" s="2">
        <v>91895</v>
      </c>
      <c r="F68" t="s">
        <v>20</v>
      </c>
      <c r="G68" s="10">
        <f>TBL_VENDITE[[#This Row],[PREZZO]]*1.22</f>
        <v>112111.9</v>
      </c>
    </row>
    <row r="69" spans="2:7" x14ac:dyDescent="0.55000000000000004">
      <c r="B69" t="s">
        <v>64</v>
      </c>
      <c r="C69" t="s">
        <v>6</v>
      </c>
      <c r="D69" s="1">
        <v>44683</v>
      </c>
      <c r="E69" s="2">
        <v>31439</v>
      </c>
      <c r="F69" t="s">
        <v>20</v>
      </c>
      <c r="G69" s="10">
        <f>TBL_VENDITE[[#This Row],[PREZZO]]*1.22</f>
        <v>38355.58</v>
      </c>
    </row>
    <row r="70" spans="2:7" x14ac:dyDescent="0.55000000000000004">
      <c r="B70" t="s">
        <v>49</v>
      </c>
      <c r="C70" t="s">
        <v>6</v>
      </c>
      <c r="D70" s="1">
        <v>44532</v>
      </c>
      <c r="E70" s="2">
        <v>84588</v>
      </c>
      <c r="F70" t="s">
        <v>7</v>
      </c>
      <c r="G70" s="10">
        <f>TBL_VENDITE[[#This Row],[PREZZO]]*1.22</f>
        <v>103197.36</v>
      </c>
    </row>
    <row r="71" spans="2:7" x14ac:dyDescent="0.55000000000000004">
      <c r="B71" t="s">
        <v>65</v>
      </c>
      <c r="C71" t="s">
        <v>15</v>
      </c>
      <c r="D71" s="1">
        <v>44546</v>
      </c>
      <c r="E71" s="2">
        <v>37437</v>
      </c>
      <c r="F71" t="s">
        <v>7</v>
      </c>
      <c r="G71" s="10">
        <f>TBL_VENDITE[[#This Row],[PREZZO]]*1.22</f>
        <v>45673.14</v>
      </c>
    </row>
    <row r="72" spans="2:7" x14ac:dyDescent="0.55000000000000004">
      <c r="B72" t="s">
        <v>34</v>
      </c>
      <c r="C72" t="s">
        <v>26</v>
      </c>
      <c r="D72" s="1">
        <v>44676</v>
      </c>
      <c r="E72" s="2">
        <v>33718</v>
      </c>
      <c r="F72" t="s">
        <v>17</v>
      </c>
      <c r="G72" s="10">
        <f>TBL_VENDITE[[#This Row],[PREZZO]]*1.22</f>
        <v>41135.96</v>
      </c>
    </row>
    <row r="73" spans="2:7" x14ac:dyDescent="0.55000000000000004">
      <c r="B73" t="s">
        <v>47</v>
      </c>
      <c r="C73" t="s">
        <v>26</v>
      </c>
      <c r="D73" s="1">
        <v>44941</v>
      </c>
      <c r="E73" s="2">
        <v>89137</v>
      </c>
      <c r="F73" t="s">
        <v>9</v>
      </c>
      <c r="G73" s="10">
        <f>TBL_VENDITE[[#This Row],[PREZZO]]*1.22</f>
        <v>108747.14</v>
      </c>
    </row>
    <row r="74" spans="2:7" x14ac:dyDescent="0.55000000000000004">
      <c r="B74" t="s">
        <v>66</v>
      </c>
      <c r="C74" t="s">
        <v>15</v>
      </c>
      <c r="D74" s="1">
        <v>44613</v>
      </c>
      <c r="E74" s="2">
        <v>61988</v>
      </c>
      <c r="F74" t="s">
        <v>11</v>
      </c>
      <c r="G74" s="10">
        <f>TBL_VENDITE[[#This Row],[PREZZO]]*1.22</f>
        <v>75625.36</v>
      </c>
    </row>
    <row r="75" spans="2:7" x14ac:dyDescent="0.55000000000000004">
      <c r="B75" t="s">
        <v>67</v>
      </c>
      <c r="C75" t="s">
        <v>15</v>
      </c>
      <c r="D75" s="1">
        <v>44533</v>
      </c>
      <c r="E75" s="2">
        <v>86953</v>
      </c>
      <c r="F75" t="s">
        <v>7</v>
      </c>
      <c r="G75" s="10">
        <f>TBL_VENDITE[[#This Row],[PREZZO]]*1.22</f>
        <v>106082.66</v>
      </c>
    </row>
    <row r="76" spans="2:7" x14ac:dyDescent="0.55000000000000004">
      <c r="B76" t="s">
        <v>52</v>
      </c>
      <c r="C76" t="s">
        <v>13</v>
      </c>
      <c r="D76" s="1">
        <v>44380</v>
      </c>
      <c r="E76" s="2">
        <v>89672</v>
      </c>
      <c r="F76" t="s">
        <v>17</v>
      </c>
      <c r="G76" s="10">
        <f>TBL_VENDITE[[#This Row],[PREZZO]]*1.22</f>
        <v>109399.84</v>
      </c>
    </row>
    <row r="77" spans="2:7" x14ac:dyDescent="0.55000000000000004">
      <c r="B77" t="s">
        <v>64</v>
      </c>
      <c r="C77" t="s">
        <v>26</v>
      </c>
      <c r="D77" s="1">
        <v>44421</v>
      </c>
      <c r="E77" s="2">
        <v>41894</v>
      </c>
      <c r="F77" t="s">
        <v>7</v>
      </c>
      <c r="G77" s="10">
        <f>TBL_VENDITE[[#This Row],[PREZZO]]*1.22</f>
        <v>51110.68</v>
      </c>
    </row>
    <row r="78" spans="2:7" x14ac:dyDescent="0.55000000000000004">
      <c r="B78" t="s">
        <v>68</v>
      </c>
      <c r="C78" t="s">
        <v>26</v>
      </c>
      <c r="D78" s="1">
        <v>44678</v>
      </c>
      <c r="E78" s="2">
        <v>69641</v>
      </c>
      <c r="F78" t="s">
        <v>17</v>
      </c>
      <c r="G78" s="10">
        <f>TBL_VENDITE[[#This Row],[PREZZO]]*1.22</f>
        <v>84962.02</v>
      </c>
    </row>
    <row r="79" spans="2:7" x14ac:dyDescent="0.55000000000000004">
      <c r="B79" t="s">
        <v>69</v>
      </c>
      <c r="C79" t="s">
        <v>6</v>
      </c>
      <c r="D79" s="1">
        <v>44727</v>
      </c>
      <c r="E79" s="2">
        <v>47989</v>
      </c>
      <c r="F79" t="s">
        <v>20</v>
      </c>
      <c r="G79" s="10">
        <f>TBL_VENDITE[[#This Row],[PREZZO]]*1.22</f>
        <v>58546.58</v>
      </c>
    </row>
    <row r="80" spans="2:7" x14ac:dyDescent="0.55000000000000004">
      <c r="B80" t="s">
        <v>28</v>
      </c>
      <c r="C80" t="s">
        <v>13</v>
      </c>
      <c r="D80" s="1">
        <v>44322</v>
      </c>
      <c r="E80" s="2">
        <v>44452</v>
      </c>
      <c r="F80" t="s">
        <v>7</v>
      </c>
      <c r="G80" s="10">
        <f>TBL_VENDITE[[#This Row],[PREZZO]]*1.22</f>
        <v>54231.44</v>
      </c>
    </row>
    <row r="81" spans="2:7" x14ac:dyDescent="0.55000000000000004">
      <c r="B81" t="s">
        <v>50</v>
      </c>
      <c r="C81" t="s">
        <v>26</v>
      </c>
      <c r="D81" s="1">
        <v>44561</v>
      </c>
      <c r="E81" s="2">
        <v>63716</v>
      </c>
      <c r="F81" t="s">
        <v>20</v>
      </c>
      <c r="G81" s="10">
        <f>TBL_VENDITE[[#This Row],[PREZZO]]*1.22</f>
        <v>77733.52</v>
      </c>
    </row>
    <row r="82" spans="2:7" x14ac:dyDescent="0.55000000000000004">
      <c r="B82" t="s">
        <v>70</v>
      </c>
      <c r="C82" t="s">
        <v>6</v>
      </c>
      <c r="D82" s="1">
        <v>44900</v>
      </c>
      <c r="E82" s="2">
        <v>91394</v>
      </c>
      <c r="F82" t="s">
        <v>17</v>
      </c>
      <c r="G82" s="10">
        <f>TBL_VENDITE[[#This Row],[PREZZO]]*1.22</f>
        <v>111500.68</v>
      </c>
    </row>
    <row r="83" spans="2:7" x14ac:dyDescent="0.55000000000000004">
      <c r="B83" t="s">
        <v>71</v>
      </c>
      <c r="C83" t="s">
        <v>6</v>
      </c>
      <c r="D83" s="1">
        <v>44840</v>
      </c>
      <c r="E83" s="2">
        <v>60720</v>
      </c>
      <c r="F83" t="s">
        <v>7</v>
      </c>
      <c r="G83" s="10">
        <f>TBL_VENDITE[[#This Row],[PREZZO]]*1.22</f>
        <v>74078.399999999994</v>
      </c>
    </row>
    <row r="84" spans="2:7" x14ac:dyDescent="0.55000000000000004">
      <c r="B84" t="s">
        <v>62</v>
      </c>
      <c r="C84" t="s">
        <v>26</v>
      </c>
      <c r="D84" s="1">
        <v>44637</v>
      </c>
      <c r="E84" s="2">
        <v>34793</v>
      </c>
      <c r="F84" t="s">
        <v>9</v>
      </c>
      <c r="G84" s="10">
        <f>TBL_VENDITE[[#This Row],[PREZZO]]*1.22</f>
        <v>42447.46</v>
      </c>
    </row>
    <row r="85" spans="2:7" x14ac:dyDescent="0.55000000000000004">
      <c r="B85" t="s">
        <v>28</v>
      </c>
      <c r="C85" t="s">
        <v>15</v>
      </c>
      <c r="D85" s="1">
        <v>44227</v>
      </c>
      <c r="E85" s="2">
        <v>38969</v>
      </c>
      <c r="F85" t="s">
        <v>11</v>
      </c>
      <c r="G85" s="10">
        <f>TBL_VENDITE[[#This Row],[PREZZO]]*1.22</f>
        <v>47542.18</v>
      </c>
    </row>
    <row r="86" spans="2:7" x14ac:dyDescent="0.55000000000000004">
      <c r="B86" t="s">
        <v>22</v>
      </c>
      <c r="C86" t="s">
        <v>26</v>
      </c>
      <c r="D86" s="1">
        <v>44604</v>
      </c>
      <c r="E86" s="2">
        <v>56541</v>
      </c>
      <c r="F86" t="s">
        <v>20</v>
      </c>
      <c r="G86" s="10">
        <f>TBL_VENDITE[[#This Row],[PREZZO]]*1.22</f>
        <v>68980.02</v>
      </c>
    </row>
    <row r="87" spans="2:7" x14ac:dyDescent="0.55000000000000004">
      <c r="B87" t="s">
        <v>25</v>
      </c>
      <c r="C87" t="s">
        <v>6</v>
      </c>
      <c r="D87" s="1">
        <v>44686</v>
      </c>
      <c r="E87" s="2">
        <v>38025</v>
      </c>
      <c r="F87" t="s">
        <v>9</v>
      </c>
      <c r="G87" s="10">
        <f>TBL_VENDITE[[#This Row],[PREZZO]]*1.22</f>
        <v>46390.5</v>
      </c>
    </row>
    <row r="88" spans="2:7" x14ac:dyDescent="0.55000000000000004">
      <c r="B88" t="s">
        <v>72</v>
      </c>
      <c r="C88" t="s">
        <v>26</v>
      </c>
      <c r="D88" s="1">
        <v>44325</v>
      </c>
      <c r="E88" s="2">
        <v>89159</v>
      </c>
      <c r="F88" t="s">
        <v>7</v>
      </c>
      <c r="G88" s="10">
        <f>TBL_VENDITE[[#This Row],[PREZZO]]*1.22</f>
        <v>108773.98</v>
      </c>
    </row>
    <row r="89" spans="2:7" x14ac:dyDescent="0.55000000000000004">
      <c r="B89" t="s">
        <v>73</v>
      </c>
      <c r="C89" t="s">
        <v>13</v>
      </c>
      <c r="D89" s="1">
        <v>44446</v>
      </c>
      <c r="E89" s="2">
        <v>48522</v>
      </c>
      <c r="F89" t="s">
        <v>11</v>
      </c>
      <c r="G89" s="10">
        <f>TBL_VENDITE[[#This Row],[PREZZO]]*1.22</f>
        <v>59196.84</v>
      </c>
    </row>
    <row r="90" spans="2:7" x14ac:dyDescent="0.55000000000000004">
      <c r="B90" t="s">
        <v>65</v>
      </c>
      <c r="C90" t="s">
        <v>13</v>
      </c>
      <c r="D90" s="1">
        <v>44843</v>
      </c>
      <c r="E90" s="2">
        <v>70468</v>
      </c>
      <c r="F90" t="s">
        <v>17</v>
      </c>
      <c r="G90" s="10">
        <f>TBL_VENDITE[[#This Row],[PREZZO]]*1.22</f>
        <v>85970.959999999992</v>
      </c>
    </row>
    <row r="91" spans="2:7" x14ac:dyDescent="0.55000000000000004">
      <c r="B91" t="s">
        <v>31</v>
      </c>
      <c r="C91" t="s">
        <v>13</v>
      </c>
      <c r="D91" s="1">
        <v>44249</v>
      </c>
      <c r="E91" s="2">
        <v>58114</v>
      </c>
      <c r="F91" t="s">
        <v>9</v>
      </c>
      <c r="G91" s="10">
        <f>TBL_VENDITE[[#This Row],[PREZZO]]*1.22</f>
        <v>70899.08</v>
      </c>
    </row>
    <row r="92" spans="2:7" x14ac:dyDescent="0.55000000000000004">
      <c r="B92" t="s">
        <v>33</v>
      </c>
      <c r="C92" t="s">
        <v>15</v>
      </c>
      <c r="D92" s="1">
        <v>44557</v>
      </c>
      <c r="E92" s="2">
        <v>52543</v>
      </c>
      <c r="F92" t="s">
        <v>9</v>
      </c>
      <c r="G92" s="10">
        <f>TBL_VENDITE[[#This Row],[PREZZO]]*1.22</f>
        <v>64102.46</v>
      </c>
    </row>
    <row r="93" spans="2:7" x14ac:dyDescent="0.55000000000000004">
      <c r="B93" t="s">
        <v>65</v>
      </c>
      <c r="C93" t="s">
        <v>26</v>
      </c>
      <c r="D93" s="1">
        <v>44924</v>
      </c>
      <c r="E93" s="2">
        <v>63350</v>
      </c>
      <c r="F93" t="s">
        <v>11</v>
      </c>
      <c r="G93" s="10">
        <f>TBL_VENDITE[[#This Row],[PREZZO]]*1.22</f>
        <v>77287</v>
      </c>
    </row>
    <row r="94" spans="2:7" x14ac:dyDescent="0.55000000000000004">
      <c r="B94" t="s">
        <v>50</v>
      </c>
      <c r="C94" t="s">
        <v>15</v>
      </c>
      <c r="D94" s="1">
        <v>44267</v>
      </c>
      <c r="E94" s="2">
        <v>54736</v>
      </c>
      <c r="F94" t="s">
        <v>11</v>
      </c>
      <c r="G94" s="10">
        <f>TBL_VENDITE[[#This Row],[PREZZO]]*1.22</f>
        <v>66777.919999999998</v>
      </c>
    </row>
    <row r="95" spans="2:7" x14ac:dyDescent="0.55000000000000004">
      <c r="B95" t="s">
        <v>30</v>
      </c>
      <c r="C95" t="s">
        <v>6</v>
      </c>
      <c r="D95" s="1">
        <v>44585</v>
      </c>
      <c r="E95" s="2">
        <v>89526</v>
      </c>
      <c r="F95" t="s">
        <v>20</v>
      </c>
      <c r="G95" s="10">
        <f>TBL_VENDITE[[#This Row],[PREZZO]]*1.22</f>
        <v>109221.72</v>
      </c>
    </row>
    <row r="96" spans="2:7" x14ac:dyDescent="0.55000000000000004">
      <c r="B96" t="s">
        <v>63</v>
      </c>
      <c r="C96" t="s">
        <v>13</v>
      </c>
      <c r="D96" s="1">
        <v>44596</v>
      </c>
      <c r="E96" s="2">
        <v>84026</v>
      </c>
      <c r="F96" t="s">
        <v>20</v>
      </c>
      <c r="G96" s="10">
        <f>TBL_VENDITE[[#This Row],[PREZZO]]*1.22</f>
        <v>102511.72</v>
      </c>
    </row>
    <row r="97" spans="2:7" x14ac:dyDescent="0.55000000000000004">
      <c r="B97" t="s">
        <v>74</v>
      </c>
      <c r="C97" t="s">
        <v>26</v>
      </c>
      <c r="D97" s="1">
        <v>44199</v>
      </c>
      <c r="E97" s="2">
        <v>59912</v>
      </c>
      <c r="F97" t="s">
        <v>7</v>
      </c>
      <c r="G97" s="10">
        <f>TBL_VENDITE[[#This Row],[PREZZO]]*1.22</f>
        <v>73092.639999999999</v>
      </c>
    </row>
    <row r="98" spans="2:7" x14ac:dyDescent="0.55000000000000004">
      <c r="B98" t="s">
        <v>57</v>
      </c>
      <c r="C98" t="s">
        <v>26</v>
      </c>
      <c r="D98" s="1">
        <v>44473</v>
      </c>
      <c r="E98" s="2">
        <v>51479</v>
      </c>
      <c r="F98" t="s">
        <v>7</v>
      </c>
      <c r="G98" s="10">
        <f>TBL_VENDITE[[#This Row],[PREZZO]]*1.22</f>
        <v>62804.38</v>
      </c>
    </row>
    <row r="99" spans="2:7" x14ac:dyDescent="0.55000000000000004">
      <c r="B99" t="s">
        <v>63</v>
      </c>
      <c r="C99" t="s">
        <v>26</v>
      </c>
      <c r="D99" s="1">
        <v>44590</v>
      </c>
      <c r="E99" s="2">
        <v>52100</v>
      </c>
      <c r="F99" t="s">
        <v>17</v>
      </c>
      <c r="G99" s="10">
        <f>TBL_VENDITE[[#This Row],[PREZZO]]*1.22</f>
        <v>63562</v>
      </c>
    </row>
    <row r="100" spans="2:7" x14ac:dyDescent="0.55000000000000004">
      <c r="B100" t="s">
        <v>42</v>
      </c>
      <c r="C100" t="s">
        <v>6</v>
      </c>
      <c r="D100" s="1">
        <v>44331</v>
      </c>
      <c r="E100" s="2">
        <v>62437</v>
      </c>
      <c r="F100" t="s">
        <v>11</v>
      </c>
      <c r="G100" s="10">
        <f>TBL_VENDITE[[#This Row],[PREZZO]]*1.22</f>
        <v>76173.14</v>
      </c>
    </row>
    <row r="101" spans="2:7" x14ac:dyDescent="0.55000000000000004">
      <c r="B101" t="s">
        <v>40</v>
      </c>
      <c r="C101" t="s">
        <v>15</v>
      </c>
      <c r="D101" s="1">
        <v>44397</v>
      </c>
      <c r="E101" s="2">
        <v>73003</v>
      </c>
      <c r="F101" t="s">
        <v>11</v>
      </c>
      <c r="G101" s="10">
        <f>TBL_VENDITE[[#This Row],[PREZZO]]*1.22</f>
        <v>89063.66</v>
      </c>
    </row>
    <row r="102" spans="2:7" x14ac:dyDescent="0.55000000000000004">
      <c r="B102" t="s">
        <v>75</v>
      </c>
      <c r="C102" t="s">
        <v>13</v>
      </c>
      <c r="D102" s="1">
        <v>44782</v>
      </c>
      <c r="E102" s="2">
        <v>87102</v>
      </c>
      <c r="F102" t="s">
        <v>20</v>
      </c>
      <c r="G102" s="10">
        <f>TBL_VENDITE[[#This Row],[PREZZO]]*1.22</f>
        <v>106264.44</v>
      </c>
    </row>
  </sheetData>
  <hyperlinks>
    <hyperlink ref="I3" r:id="rId1" xr:uid="{60096BB8-B30F-412B-B805-B42480D8AAED}"/>
  </hyperlinks>
  <pageMargins left="0.7" right="0.7" top="0.75" bottom="0.75" header="0.3" footer="0.3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EF0B-01AE-4D8A-AA76-0353070B6F0C}">
  <dimension ref="B1:E64"/>
  <sheetViews>
    <sheetView showGridLines="0" workbookViewId="0">
      <selection activeCell="C5" sqref="C5"/>
    </sheetView>
  </sheetViews>
  <sheetFormatPr defaultRowHeight="24.6" x14ac:dyDescent="0.55000000000000004"/>
  <cols>
    <col min="3" max="3" width="11.265625" style="10" bestFit="1" customWidth="1"/>
  </cols>
  <sheetData>
    <row r="1" spans="2:5" x14ac:dyDescent="0.55000000000000004">
      <c r="C1"/>
    </row>
    <row r="2" spans="2:5" x14ac:dyDescent="0.55000000000000004">
      <c r="B2" s="12" t="s">
        <v>80</v>
      </c>
      <c r="C2" s="13" t="s">
        <v>81</v>
      </c>
      <c r="E2" s="6"/>
    </row>
    <row r="3" spans="2:5" x14ac:dyDescent="0.55000000000000004">
      <c r="B3" t="s">
        <v>24</v>
      </c>
      <c r="C3" s="10">
        <f>SUMIFS(DB!E:E,DB!B:B,B3)</f>
        <v>306469</v>
      </c>
      <c r="E3" s="7" t="s">
        <v>76</v>
      </c>
    </row>
    <row r="4" spans="2:5" x14ac:dyDescent="0.55000000000000004">
      <c r="B4" t="s">
        <v>40</v>
      </c>
      <c r="C4" s="10">
        <f>SUMIFS(DB!E:E,DB!B:B,B4)</f>
        <v>267544</v>
      </c>
      <c r="E4" s="8" t="s">
        <v>77</v>
      </c>
    </row>
    <row r="5" spans="2:5" x14ac:dyDescent="0.55000000000000004">
      <c r="B5" t="s">
        <v>30</v>
      </c>
      <c r="C5" s="10">
        <f>SUMIFS(DB!E:E,DB!B:B,B5)</f>
        <v>234486</v>
      </c>
    </row>
    <row r="6" spans="2:5" x14ac:dyDescent="0.55000000000000004">
      <c r="B6" t="s">
        <v>31</v>
      </c>
      <c r="C6" s="10">
        <f>SUMIFS(DB!E:E,DB!B:B,B6)</f>
        <v>231613</v>
      </c>
    </row>
    <row r="7" spans="2:5" x14ac:dyDescent="0.55000000000000004">
      <c r="B7" t="s">
        <v>63</v>
      </c>
      <c r="C7" s="10">
        <f>SUMIFS(DB!E:E,DB!B:B,B7)</f>
        <v>228021</v>
      </c>
    </row>
    <row r="8" spans="2:5" x14ac:dyDescent="0.55000000000000004">
      <c r="B8" t="s">
        <v>50</v>
      </c>
      <c r="C8" s="10">
        <f>SUMIFS(DB!E:E,DB!B:B,B8)</f>
        <v>209676</v>
      </c>
    </row>
    <row r="9" spans="2:5" x14ac:dyDescent="0.55000000000000004">
      <c r="B9" t="s">
        <v>65</v>
      </c>
      <c r="C9" s="10">
        <f>SUMIFS(DB!E:E,DB!B:B,B9)</f>
        <v>171255</v>
      </c>
    </row>
    <row r="10" spans="2:5" x14ac:dyDescent="0.55000000000000004">
      <c r="B10" t="s">
        <v>52</v>
      </c>
      <c r="C10" s="10">
        <f>SUMIFS(DB!E:E,DB!B:B,B10)</f>
        <v>170903</v>
      </c>
    </row>
    <row r="11" spans="2:5" x14ac:dyDescent="0.55000000000000004">
      <c r="B11" t="s">
        <v>28</v>
      </c>
      <c r="C11" s="10">
        <f>SUMIFS(DB!E:E,DB!B:B,B11)</f>
        <v>168104</v>
      </c>
    </row>
    <row r="12" spans="2:5" x14ac:dyDescent="0.55000000000000004">
      <c r="B12" t="s">
        <v>35</v>
      </c>
      <c r="C12" s="10">
        <f>SUMIFS(DB!E:E,DB!B:B,B12)</f>
        <v>148715</v>
      </c>
    </row>
    <row r="13" spans="2:5" x14ac:dyDescent="0.55000000000000004">
      <c r="B13" t="s">
        <v>42</v>
      </c>
      <c r="C13" s="10">
        <f>SUMIFS(DB!E:E,DB!B:B,B13)</f>
        <v>146547</v>
      </c>
    </row>
    <row r="14" spans="2:5" x14ac:dyDescent="0.55000000000000004">
      <c r="B14" t="s">
        <v>49</v>
      </c>
      <c r="C14" s="10">
        <f>SUMIFS(DB!E:E,DB!B:B,B14)</f>
        <v>146352</v>
      </c>
    </row>
    <row r="15" spans="2:5" x14ac:dyDescent="0.55000000000000004">
      <c r="B15" t="s">
        <v>29</v>
      </c>
      <c r="C15" s="10">
        <f>SUMIFS(DB!E:E,DB!B:B,B15)</f>
        <v>146183</v>
      </c>
    </row>
    <row r="16" spans="2:5" x14ac:dyDescent="0.55000000000000004">
      <c r="B16" t="s">
        <v>23</v>
      </c>
      <c r="C16" s="10">
        <f>SUMIFS(DB!E:E,DB!B:B,B16)</f>
        <v>141387</v>
      </c>
    </row>
    <row r="17" spans="2:3" x14ac:dyDescent="0.55000000000000004">
      <c r="B17" t="s">
        <v>36</v>
      </c>
      <c r="C17" s="10">
        <f>SUMIFS(DB!E:E,DB!B:B,B17)</f>
        <v>138768</v>
      </c>
    </row>
    <row r="18" spans="2:3" x14ac:dyDescent="0.55000000000000004">
      <c r="B18" t="s">
        <v>33</v>
      </c>
      <c r="C18" s="10">
        <f>SUMIFS(DB!E:E,DB!B:B,B18)</f>
        <v>131643</v>
      </c>
    </row>
    <row r="19" spans="2:3" x14ac:dyDescent="0.55000000000000004">
      <c r="B19" t="s">
        <v>25</v>
      </c>
      <c r="C19" s="10">
        <f>SUMIFS(DB!E:E,DB!B:B,B19)</f>
        <v>129254</v>
      </c>
    </row>
    <row r="20" spans="2:3" x14ac:dyDescent="0.55000000000000004">
      <c r="B20" t="s">
        <v>38</v>
      </c>
      <c r="C20" s="10">
        <f>SUMIFS(DB!E:E,DB!B:B,B20)</f>
        <v>124429</v>
      </c>
    </row>
    <row r="21" spans="2:3" x14ac:dyDescent="0.55000000000000004">
      <c r="B21" t="s">
        <v>47</v>
      </c>
      <c r="C21" s="10">
        <f>SUMIFS(DB!E:E,DB!B:B,B21)</f>
        <v>122615</v>
      </c>
    </row>
    <row r="22" spans="2:3" x14ac:dyDescent="0.55000000000000004">
      <c r="B22" t="s">
        <v>54</v>
      </c>
      <c r="C22" s="10">
        <f>SUMIFS(DB!E:E,DB!B:B,B22)</f>
        <v>116666</v>
      </c>
    </row>
    <row r="23" spans="2:3" x14ac:dyDescent="0.55000000000000004">
      <c r="B23" t="s">
        <v>34</v>
      </c>
      <c r="C23" s="10">
        <f>SUMIFS(DB!E:E,DB!B:B,B23)</f>
        <v>104424</v>
      </c>
    </row>
    <row r="24" spans="2:3" x14ac:dyDescent="0.55000000000000004">
      <c r="B24" t="s">
        <v>39</v>
      </c>
      <c r="C24" s="10">
        <f>SUMIFS(DB!E:E,DB!B:B,B24)</f>
        <v>101908</v>
      </c>
    </row>
    <row r="25" spans="2:3" x14ac:dyDescent="0.55000000000000004">
      <c r="B25" t="s">
        <v>60</v>
      </c>
      <c r="C25" s="10">
        <f>SUMIFS(DB!E:E,DB!B:B,B25)</f>
        <v>98806</v>
      </c>
    </row>
    <row r="26" spans="2:3" x14ac:dyDescent="0.55000000000000004">
      <c r="B26" t="s">
        <v>46</v>
      </c>
      <c r="C26" s="10">
        <f>SUMIFS(DB!E:E,DB!B:B,B26)</f>
        <v>97592</v>
      </c>
    </row>
    <row r="27" spans="2:3" x14ac:dyDescent="0.55000000000000004">
      <c r="B27" t="s">
        <v>48</v>
      </c>
      <c r="C27" s="10">
        <f>SUMIFS(DB!E:E,DB!B:B,B27)</f>
        <v>96586</v>
      </c>
    </row>
    <row r="28" spans="2:3" x14ac:dyDescent="0.55000000000000004">
      <c r="B28" t="s">
        <v>22</v>
      </c>
      <c r="C28" s="10">
        <f>SUMIFS(DB!E:E,DB!B:B,B28)</f>
        <v>94860</v>
      </c>
    </row>
    <row r="29" spans="2:3" x14ac:dyDescent="0.55000000000000004">
      <c r="B29" t="s">
        <v>53</v>
      </c>
      <c r="C29" s="10">
        <f>SUMIFS(DB!E:E,DB!B:B,B29)</f>
        <v>94521</v>
      </c>
    </row>
    <row r="30" spans="2:3" x14ac:dyDescent="0.55000000000000004">
      <c r="B30" t="s">
        <v>32</v>
      </c>
      <c r="C30" s="10">
        <f>SUMIFS(DB!E:E,DB!B:B,B30)</f>
        <v>92219</v>
      </c>
    </row>
    <row r="31" spans="2:3" x14ac:dyDescent="0.55000000000000004">
      <c r="B31" t="s">
        <v>70</v>
      </c>
      <c r="C31" s="10">
        <f>SUMIFS(DB!E:E,DB!B:B,B31)</f>
        <v>91394</v>
      </c>
    </row>
    <row r="32" spans="2:3" x14ac:dyDescent="0.55000000000000004">
      <c r="B32" t="s">
        <v>10</v>
      </c>
      <c r="C32" s="10">
        <f>SUMIFS(DB!E:E,DB!B:B,B32)</f>
        <v>90552</v>
      </c>
    </row>
    <row r="33" spans="2:3" x14ac:dyDescent="0.55000000000000004">
      <c r="B33" t="s">
        <v>72</v>
      </c>
      <c r="C33" s="10">
        <f>SUMIFS(DB!E:E,DB!B:B,B33)</f>
        <v>89159</v>
      </c>
    </row>
    <row r="34" spans="2:3" x14ac:dyDescent="0.55000000000000004">
      <c r="B34" t="s">
        <v>12</v>
      </c>
      <c r="C34" s="10">
        <f>SUMIFS(DB!E:E,DB!B:B,B34)</f>
        <v>87440</v>
      </c>
    </row>
    <row r="35" spans="2:3" x14ac:dyDescent="0.55000000000000004">
      <c r="B35" t="s">
        <v>57</v>
      </c>
      <c r="C35" s="10">
        <f>SUMIFS(DB!E:E,DB!B:B,B35)</f>
        <v>87121</v>
      </c>
    </row>
    <row r="36" spans="2:3" x14ac:dyDescent="0.55000000000000004">
      <c r="B36" t="s">
        <v>75</v>
      </c>
      <c r="C36" s="10">
        <f>SUMIFS(DB!E:E,DB!B:B,B36)</f>
        <v>87102</v>
      </c>
    </row>
    <row r="37" spans="2:3" x14ac:dyDescent="0.55000000000000004">
      <c r="B37" t="s">
        <v>67</v>
      </c>
      <c r="C37" s="10">
        <f>SUMIFS(DB!E:E,DB!B:B,B37)</f>
        <v>86953</v>
      </c>
    </row>
    <row r="38" spans="2:3" x14ac:dyDescent="0.55000000000000004">
      <c r="B38" t="s">
        <v>37</v>
      </c>
      <c r="C38" s="10">
        <f>SUMIFS(DB!E:E,DB!B:B,B38)</f>
        <v>83142</v>
      </c>
    </row>
    <row r="39" spans="2:3" x14ac:dyDescent="0.55000000000000004">
      <c r="B39" t="s">
        <v>51</v>
      </c>
      <c r="C39" s="10">
        <f>SUMIFS(DB!E:E,DB!B:B,B39)</f>
        <v>83049</v>
      </c>
    </row>
    <row r="40" spans="2:3" x14ac:dyDescent="0.55000000000000004">
      <c r="B40" t="s">
        <v>19</v>
      </c>
      <c r="C40" s="10">
        <f>SUMIFS(DB!E:E,DB!B:B,B40)</f>
        <v>79207</v>
      </c>
    </row>
    <row r="41" spans="2:3" x14ac:dyDescent="0.55000000000000004">
      <c r="B41" t="s">
        <v>18</v>
      </c>
      <c r="C41" s="10">
        <f>SUMIFS(DB!E:E,DB!B:B,B41)</f>
        <v>78562</v>
      </c>
    </row>
    <row r="42" spans="2:3" x14ac:dyDescent="0.55000000000000004">
      <c r="B42" t="s">
        <v>62</v>
      </c>
      <c r="C42" s="10">
        <f>SUMIFS(DB!E:E,DB!B:B,B42)</f>
        <v>78502</v>
      </c>
    </row>
    <row r="43" spans="2:3" x14ac:dyDescent="0.55000000000000004">
      <c r="B43" t="s">
        <v>55</v>
      </c>
      <c r="C43" s="10">
        <f>SUMIFS(DB!E:E,DB!B:B,B43)</f>
        <v>77361</v>
      </c>
    </row>
    <row r="44" spans="2:3" x14ac:dyDescent="0.55000000000000004">
      <c r="B44" t="s">
        <v>16</v>
      </c>
      <c r="C44" s="10">
        <f>SUMIFS(DB!E:E,DB!B:B,B44)</f>
        <v>76962</v>
      </c>
    </row>
    <row r="45" spans="2:3" x14ac:dyDescent="0.55000000000000004">
      <c r="B45" t="s">
        <v>14</v>
      </c>
      <c r="C45" s="10">
        <f>SUMIFS(DB!E:E,DB!B:B,B45)</f>
        <v>76544</v>
      </c>
    </row>
    <row r="46" spans="2:3" x14ac:dyDescent="0.55000000000000004">
      <c r="B46" t="s">
        <v>64</v>
      </c>
      <c r="C46" s="10">
        <f>SUMIFS(DB!E:E,DB!B:B,B46)</f>
        <v>73333</v>
      </c>
    </row>
    <row r="47" spans="2:3" x14ac:dyDescent="0.55000000000000004">
      <c r="B47" t="s">
        <v>5</v>
      </c>
      <c r="C47" s="10">
        <f>SUMIFS(DB!E:E,DB!B:B,B47)</f>
        <v>71575</v>
      </c>
    </row>
    <row r="48" spans="2:3" x14ac:dyDescent="0.55000000000000004">
      <c r="B48" t="s">
        <v>44</v>
      </c>
      <c r="C48" s="10">
        <f>SUMIFS(DB!E:E,DB!B:B,B48)</f>
        <v>70179</v>
      </c>
    </row>
    <row r="49" spans="2:3" x14ac:dyDescent="0.55000000000000004">
      <c r="B49" t="s">
        <v>68</v>
      </c>
      <c r="C49" s="10">
        <f>SUMIFS(DB!E:E,DB!B:B,B49)</f>
        <v>69641</v>
      </c>
    </row>
    <row r="50" spans="2:3" x14ac:dyDescent="0.55000000000000004">
      <c r="B50" t="s">
        <v>56</v>
      </c>
      <c r="C50" s="10">
        <f>SUMIFS(DB!E:E,DB!B:B,B50)</f>
        <v>62678</v>
      </c>
    </row>
    <row r="51" spans="2:3" x14ac:dyDescent="0.55000000000000004">
      <c r="B51" t="s">
        <v>66</v>
      </c>
      <c r="C51" s="10">
        <f>SUMIFS(DB!E:E,DB!B:B,B51)</f>
        <v>61988</v>
      </c>
    </row>
    <row r="52" spans="2:3" x14ac:dyDescent="0.55000000000000004">
      <c r="B52" t="s">
        <v>71</v>
      </c>
      <c r="C52" s="10">
        <f>SUMIFS(DB!E:E,DB!B:B,B52)</f>
        <v>60720</v>
      </c>
    </row>
    <row r="53" spans="2:3" x14ac:dyDescent="0.55000000000000004">
      <c r="B53" t="s">
        <v>74</v>
      </c>
      <c r="C53" s="10">
        <f>SUMIFS(DB!E:E,DB!B:B,B53)</f>
        <v>59912</v>
      </c>
    </row>
    <row r="54" spans="2:3" x14ac:dyDescent="0.55000000000000004">
      <c r="B54" t="s">
        <v>21</v>
      </c>
      <c r="C54" s="10">
        <f>SUMIFS(DB!E:E,DB!B:B,B54)</f>
        <v>58884</v>
      </c>
    </row>
    <row r="55" spans="2:3" x14ac:dyDescent="0.55000000000000004">
      <c r="B55" t="s">
        <v>8</v>
      </c>
      <c r="C55" s="10">
        <f>SUMIFS(DB!E:E,DB!B:B,B55)</f>
        <v>58303</v>
      </c>
    </row>
    <row r="56" spans="2:3" x14ac:dyDescent="0.55000000000000004">
      <c r="B56" t="s">
        <v>43</v>
      </c>
      <c r="C56" s="10">
        <f>SUMIFS(DB!E:E,DB!B:B,B56)</f>
        <v>57210</v>
      </c>
    </row>
    <row r="57" spans="2:3" x14ac:dyDescent="0.55000000000000004">
      <c r="B57" t="s">
        <v>41</v>
      </c>
      <c r="C57" s="10">
        <f>SUMIFS(DB!E:E,DB!B:B,B57)</f>
        <v>56683</v>
      </c>
    </row>
    <row r="58" spans="2:3" x14ac:dyDescent="0.55000000000000004">
      <c r="B58" t="s">
        <v>58</v>
      </c>
      <c r="C58" s="10">
        <f>SUMIFS(DB!E:E,DB!B:B,B58)</f>
        <v>53819</v>
      </c>
    </row>
    <row r="59" spans="2:3" x14ac:dyDescent="0.55000000000000004">
      <c r="B59" t="s">
        <v>45</v>
      </c>
      <c r="C59" s="10">
        <f>SUMIFS(DB!E:E,DB!B:B,B59)</f>
        <v>50505</v>
      </c>
    </row>
    <row r="60" spans="2:3" x14ac:dyDescent="0.55000000000000004">
      <c r="B60" t="s">
        <v>73</v>
      </c>
      <c r="C60" s="10">
        <f>SUMIFS(DB!E:E,DB!B:B,B60)</f>
        <v>48522</v>
      </c>
    </row>
    <row r="61" spans="2:3" x14ac:dyDescent="0.55000000000000004">
      <c r="B61" t="s">
        <v>69</v>
      </c>
      <c r="C61" s="10">
        <f>SUMIFS(DB!E:E,DB!B:B,B61)</f>
        <v>47989</v>
      </c>
    </row>
    <row r="62" spans="2:3" x14ac:dyDescent="0.55000000000000004">
      <c r="B62" t="s">
        <v>27</v>
      </c>
      <c r="C62" s="10">
        <f>SUMIFS(DB!E:E,DB!B:B,B62)</f>
        <v>44204</v>
      </c>
    </row>
    <row r="63" spans="2:3" x14ac:dyDescent="0.55000000000000004">
      <c r="B63" t="s">
        <v>61</v>
      </c>
      <c r="C63" s="10">
        <f>SUMIFS(DB!E:E,DB!B:B,B63)</f>
        <v>43872</v>
      </c>
    </row>
    <row r="64" spans="2:3" x14ac:dyDescent="0.55000000000000004">
      <c r="B64" t="s">
        <v>59</v>
      </c>
      <c r="C64" s="10">
        <f>SUMIFS(DB!E:E,DB!B:B,B64)</f>
        <v>36454</v>
      </c>
    </row>
  </sheetData>
  <autoFilter ref="B2:C2" xr:uid="{0329EF0B-01AE-4D8A-AA76-0353070B6F0C}">
    <sortState xmlns:xlrd2="http://schemas.microsoft.com/office/spreadsheetml/2017/richdata2" ref="B3:C64">
      <sortCondition descending="1" ref="C2"/>
    </sortState>
  </autoFilter>
  <hyperlinks>
    <hyperlink ref="E3" r:id="rId1" xr:uid="{3E967018-FDF4-437C-89FB-B2691320ED9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9BA3-E6C1-42DE-914B-194DBA21ABAE}">
  <dimension ref="B3:N65"/>
  <sheetViews>
    <sheetView showGridLines="0" zoomScaleNormal="100" workbookViewId="0">
      <selection activeCell="M6" sqref="M6"/>
    </sheetView>
  </sheetViews>
  <sheetFormatPr defaultRowHeight="24.6" x14ac:dyDescent="0.55000000000000004"/>
  <cols>
    <col min="1" max="1" width="2.3984375" customWidth="1"/>
    <col min="3" max="3" width="11" style="10" bestFit="1" customWidth="1"/>
    <col min="4" max="4" width="2.3984375" customWidth="1"/>
    <col min="6" max="6" width="11" style="10" bestFit="1" customWidth="1"/>
    <col min="7" max="7" width="2.3984375" customWidth="1"/>
    <col min="9" max="9" width="11" style="10" bestFit="1" customWidth="1"/>
    <col min="10" max="10" width="3.796875" customWidth="1"/>
    <col min="11" max="11" width="10.9296875" bestFit="1" customWidth="1"/>
    <col min="12" max="12" width="11" bestFit="1" customWidth="1"/>
    <col min="13" max="13" width="3" customWidth="1"/>
  </cols>
  <sheetData>
    <row r="3" spans="2:14" x14ac:dyDescent="0.55000000000000004">
      <c r="B3" s="3" t="s">
        <v>80</v>
      </c>
      <c r="C3" s="14" t="s">
        <v>81</v>
      </c>
      <c r="E3" s="18" t="s">
        <v>82</v>
      </c>
      <c r="F3" s="18"/>
      <c r="H3" s="19" t="s">
        <v>83</v>
      </c>
      <c r="I3" s="19"/>
      <c r="K3" s="20" t="s">
        <v>84</v>
      </c>
      <c r="L3" s="20"/>
      <c r="N3" s="6"/>
    </row>
    <row r="4" spans="2:14" x14ac:dyDescent="0.55000000000000004">
      <c r="B4" t="str" cm="1">
        <f t="array" ref="B4:B65">_xlfn.UNIQUE(TBL_VENDITE[CLIENTE])</f>
        <v>MARIANI</v>
      </c>
      <c r="C4" s="10" cm="1">
        <f t="array" ref="C4:C65">SUMIFS(TBL_VENDITE[PREZZO],
TBL_VENDITE[CLIENTE],_xlfn.ANCHORARRAY(B4))</f>
        <v>71575</v>
      </c>
      <c r="E4" t="str" cm="1">
        <f t="array" ref="E4:F65">_xlfn._xlws.SORT(_xlfn.ANCHORARRAY(B4):_xlfn.ANCHORARRAY(C4),2,-1)</f>
        <v>CARUSO</v>
      </c>
      <c r="F4" s="10">
        <v>306469</v>
      </c>
      <c r="H4" t="str" cm="1">
        <f t="array" ref="H4:I65">_xlfn.LET(_xlpm.range_clienti,TBL_VENDITE[CLIENTE],
_xlpm.clienti,_xlfn.UNIQUE(_xlpm.range_clienti),
_xlpm.range_fatturato,TBL_VENDITE[PREZZO],
_xlpm.fatturato,SUMIFS(_xlpm.range_fatturato,_xlpm.range_clienti,_xlpm.clienti),
_xlpm.final,_xlfn._xlws.SORT(_xlfn.HSTACK(_xlpm.clienti,_xlpm.fatturato),2,-1),
_xlpm.final)</f>
        <v>CARUSO</v>
      </c>
      <c r="I4" s="10">
        <v>306469</v>
      </c>
      <c r="K4" t="str" cm="1">
        <f t="array" ref="K4:L65">_xlfn.GROUPBY(TBL_VENDITE[CLIENTE],
              TBL_VENDITE[PREZZO],
              _xleta.SUM,,
              0,
              -2)</f>
        <v>CARUSO</v>
      </c>
      <c r="L4" s="10">
        <v>306469</v>
      </c>
      <c r="N4" s="7" t="s">
        <v>76</v>
      </c>
    </row>
    <row r="5" spans="2:14" x14ac:dyDescent="0.55000000000000004">
      <c r="B5" t="str">
        <v>GIULIANI</v>
      </c>
      <c r="C5" s="10">
        <v>58303</v>
      </c>
      <c r="E5" t="str">
        <v>GRASSO</v>
      </c>
      <c r="F5" s="10">
        <v>267544</v>
      </c>
      <c r="H5" t="str">
        <v>GRASSO</v>
      </c>
      <c r="I5" s="10">
        <v>267544</v>
      </c>
      <c r="K5" t="str">
        <v>GRASSO</v>
      </c>
      <c r="L5" s="10">
        <v>267544</v>
      </c>
      <c r="N5" s="8" t="s">
        <v>77</v>
      </c>
    </row>
    <row r="6" spans="2:14" x14ac:dyDescent="0.55000000000000004">
      <c r="B6" t="str">
        <v>MILANI</v>
      </c>
      <c r="C6" s="10">
        <v>90552</v>
      </c>
      <c r="E6" t="str">
        <v>MORETTI</v>
      </c>
      <c r="F6" s="10">
        <v>234486</v>
      </c>
      <c r="H6" t="str">
        <v>MORETTI</v>
      </c>
      <c r="I6" s="10">
        <v>234486</v>
      </c>
      <c r="K6" t="str">
        <v>MORETTI</v>
      </c>
      <c r="L6" s="10">
        <v>234486</v>
      </c>
    </row>
    <row r="7" spans="2:14" x14ac:dyDescent="0.55000000000000004">
      <c r="B7" t="str">
        <v>FERRO</v>
      </c>
      <c r="C7" s="10">
        <v>87440</v>
      </c>
      <c r="E7" t="str">
        <v>MORO</v>
      </c>
      <c r="F7" s="10">
        <v>231613</v>
      </c>
      <c r="H7" t="str">
        <v>MORO</v>
      </c>
      <c r="I7" s="10">
        <v>231613</v>
      </c>
      <c r="K7" t="str">
        <v>MORO</v>
      </c>
      <c r="L7" s="10">
        <v>231613</v>
      </c>
    </row>
    <row r="8" spans="2:14" x14ac:dyDescent="0.55000000000000004">
      <c r="B8" t="str">
        <v>COSTA</v>
      </c>
      <c r="C8" s="10">
        <v>76544</v>
      </c>
      <c r="E8" t="str">
        <v>MORELLI</v>
      </c>
      <c r="F8" s="10">
        <v>228021</v>
      </c>
      <c r="H8" t="str">
        <v>MORELLI</v>
      </c>
      <c r="I8" s="10">
        <v>228021</v>
      </c>
      <c r="K8" t="str">
        <v>MORELLI</v>
      </c>
      <c r="L8" s="10">
        <v>228021</v>
      </c>
    </row>
    <row r="9" spans="2:14" x14ac:dyDescent="0.55000000000000004">
      <c r="B9" t="str">
        <v>FONTANA</v>
      </c>
      <c r="C9" s="10">
        <v>76962</v>
      </c>
      <c r="E9" t="str">
        <v>FERRI</v>
      </c>
      <c r="F9" s="10">
        <v>209676</v>
      </c>
      <c r="H9" t="str">
        <v>FERRI</v>
      </c>
      <c r="I9" s="10">
        <v>209676</v>
      </c>
      <c r="K9" t="str">
        <v>FERRI</v>
      </c>
      <c r="L9" s="10">
        <v>209676</v>
      </c>
    </row>
    <row r="10" spans="2:14" x14ac:dyDescent="0.55000000000000004">
      <c r="B10" t="str">
        <v>BERNARDI</v>
      </c>
      <c r="C10" s="10">
        <v>78562</v>
      </c>
      <c r="E10" t="str">
        <v>MARTINELLI</v>
      </c>
      <c r="F10" s="10">
        <v>171255</v>
      </c>
      <c r="H10" t="str">
        <v>MARTINELLI</v>
      </c>
      <c r="I10" s="10">
        <v>171255</v>
      </c>
      <c r="K10" t="str">
        <v>MARTINELLI</v>
      </c>
      <c r="L10" s="10">
        <v>171255</v>
      </c>
    </row>
    <row r="11" spans="2:14" x14ac:dyDescent="0.55000000000000004">
      <c r="B11" t="str">
        <v>GALLI</v>
      </c>
      <c r="C11" s="10">
        <v>79207</v>
      </c>
      <c r="E11" t="str">
        <v>GUERRA</v>
      </c>
      <c r="F11" s="10">
        <v>170903</v>
      </c>
      <c r="H11" t="str">
        <v>GUERRA</v>
      </c>
      <c r="I11" s="10">
        <v>170903</v>
      </c>
      <c r="K11" t="str">
        <v>GUERRA</v>
      </c>
      <c r="L11" s="10">
        <v>170903</v>
      </c>
    </row>
    <row r="12" spans="2:14" x14ac:dyDescent="0.55000000000000004">
      <c r="B12" t="str">
        <v>CONTI</v>
      </c>
      <c r="C12" s="10">
        <v>58884</v>
      </c>
      <c r="E12" t="str">
        <v>OLIVIERI</v>
      </c>
      <c r="F12" s="10">
        <v>168104</v>
      </c>
      <c r="H12" t="str">
        <v>OLIVIERI</v>
      </c>
      <c r="I12" s="10">
        <v>168104</v>
      </c>
      <c r="K12" t="str">
        <v>OLIVIERI</v>
      </c>
      <c r="L12" s="10">
        <v>168104</v>
      </c>
    </row>
    <row r="13" spans="2:14" x14ac:dyDescent="0.55000000000000004">
      <c r="B13" t="str">
        <v>MOLINARI</v>
      </c>
      <c r="C13" s="10">
        <v>94860</v>
      </c>
      <c r="E13" t="str">
        <v>GRASSI</v>
      </c>
      <c r="F13" s="10">
        <v>148715</v>
      </c>
      <c r="H13" t="str">
        <v>GRASSI</v>
      </c>
      <c r="I13" s="10">
        <v>148715</v>
      </c>
      <c r="K13" t="str">
        <v>GRASSI</v>
      </c>
      <c r="L13" s="10">
        <v>148715</v>
      </c>
    </row>
    <row r="14" spans="2:14" x14ac:dyDescent="0.55000000000000004">
      <c r="B14" t="str">
        <v>PARISI</v>
      </c>
      <c r="C14" s="10">
        <v>141387</v>
      </c>
      <c r="E14" t="str">
        <v>VILLA</v>
      </c>
      <c r="F14" s="10">
        <v>146547</v>
      </c>
      <c r="H14" t="str">
        <v>VILLA</v>
      </c>
      <c r="I14" s="10">
        <v>146547</v>
      </c>
      <c r="K14" t="str">
        <v>VILLA</v>
      </c>
      <c r="L14" s="10">
        <v>146547</v>
      </c>
    </row>
    <row r="15" spans="2:14" x14ac:dyDescent="0.55000000000000004">
      <c r="B15" t="str">
        <v>CARUSO</v>
      </c>
      <c r="C15" s="10">
        <v>306469</v>
      </c>
      <c r="E15" t="str">
        <v>DE ANGELIS</v>
      </c>
      <c r="F15" s="10">
        <v>146352</v>
      </c>
      <c r="H15" t="str">
        <v>DE ANGELIS</v>
      </c>
      <c r="I15" s="10">
        <v>146352</v>
      </c>
      <c r="K15" t="str">
        <v>DE ANGELIS</v>
      </c>
      <c r="L15" s="10">
        <v>146352</v>
      </c>
    </row>
    <row r="16" spans="2:14" x14ac:dyDescent="0.55000000000000004">
      <c r="B16" t="str">
        <v>AMATO</v>
      </c>
      <c r="C16" s="10">
        <v>129254</v>
      </c>
      <c r="E16" t="str">
        <v>RUGGERI</v>
      </c>
      <c r="F16" s="10">
        <v>146183</v>
      </c>
      <c r="H16" t="str">
        <v>RUGGERI</v>
      </c>
      <c r="I16" s="10">
        <v>146183</v>
      </c>
      <c r="K16" t="str">
        <v>RUGGERI</v>
      </c>
      <c r="L16" s="10">
        <v>146183</v>
      </c>
    </row>
    <row r="17" spans="2:12" x14ac:dyDescent="0.55000000000000004">
      <c r="B17" t="str">
        <v>ROMANO</v>
      </c>
      <c r="C17" s="10">
        <v>44204</v>
      </c>
      <c r="E17" t="str">
        <v>PARISI</v>
      </c>
      <c r="F17" s="10">
        <v>141387</v>
      </c>
      <c r="H17" t="str">
        <v>PARISI</v>
      </c>
      <c r="I17" s="10">
        <v>141387</v>
      </c>
      <c r="K17" t="str">
        <v>PARISI</v>
      </c>
      <c r="L17" s="10">
        <v>141387</v>
      </c>
    </row>
    <row r="18" spans="2:12" x14ac:dyDescent="0.55000000000000004">
      <c r="B18" t="str">
        <v>OLIVIERI</v>
      </c>
      <c r="C18" s="10">
        <v>168104</v>
      </c>
      <c r="E18" t="str">
        <v>FARINA</v>
      </c>
      <c r="F18" s="10">
        <v>138768</v>
      </c>
      <c r="H18" t="str">
        <v>FARINA</v>
      </c>
      <c r="I18" s="10">
        <v>138768</v>
      </c>
      <c r="K18" t="str">
        <v>FARINA</v>
      </c>
      <c r="L18" s="10">
        <v>138768</v>
      </c>
    </row>
    <row r="19" spans="2:12" x14ac:dyDescent="0.55000000000000004">
      <c r="B19" t="str">
        <v>RUGGERI</v>
      </c>
      <c r="C19" s="10">
        <v>146183</v>
      </c>
      <c r="E19" t="str">
        <v>MARTINI</v>
      </c>
      <c r="F19" s="10">
        <v>131643</v>
      </c>
      <c r="H19" t="str">
        <v>MARTINI</v>
      </c>
      <c r="I19" s="10">
        <v>131643</v>
      </c>
      <c r="K19" t="str">
        <v>MARTINI</v>
      </c>
      <c r="L19" s="10">
        <v>131643</v>
      </c>
    </row>
    <row r="20" spans="2:12" x14ac:dyDescent="0.55000000000000004">
      <c r="B20" t="str">
        <v>MORETTI</v>
      </c>
      <c r="C20" s="10">
        <v>234486</v>
      </c>
      <c r="E20" t="str">
        <v>AMATO</v>
      </c>
      <c r="F20" s="10">
        <v>129254</v>
      </c>
      <c r="H20" t="str">
        <v>AMATO</v>
      </c>
      <c r="I20" s="10">
        <v>129254</v>
      </c>
      <c r="K20" t="str">
        <v>AMATO</v>
      </c>
      <c r="L20" s="10">
        <v>129254</v>
      </c>
    </row>
    <row r="21" spans="2:12" x14ac:dyDescent="0.55000000000000004">
      <c r="B21" t="str">
        <v>MORO</v>
      </c>
      <c r="C21" s="10">
        <v>231613</v>
      </c>
      <c r="E21" t="str">
        <v>COLOMBO</v>
      </c>
      <c r="F21" s="10">
        <v>124429</v>
      </c>
      <c r="H21" t="str">
        <v>COLOMBO</v>
      </c>
      <c r="I21" s="10">
        <v>124429</v>
      </c>
      <c r="K21" t="str">
        <v>COLOMBO</v>
      </c>
      <c r="L21" s="10">
        <v>124429</v>
      </c>
    </row>
    <row r="22" spans="2:12" x14ac:dyDescent="0.55000000000000004">
      <c r="B22" t="str">
        <v>BASSI</v>
      </c>
      <c r="C22" s="10">
        <v>92219</v>
      </c>
      <c r="E22" t="str">
        <v>DE LUCA</v>
      </c>
      <c r="F22" s="10">
        <v>122615</v>
      </c>
      <c r="H22" t="str">
        <v>DE LUCA</v>
      </c>
      <c r="I22" s="10">
        <v>122615</v>
      </c>
      <c r="K22" t="str">
        <v>DE LUCA</v>
      </c>
      <c r="L22" s="10">
        <v>122615</v>
      </c>
    </row>
    <row r="23" spans="2:12" x14ac:dyDescent="0.55000000000000004">
      <c r="B23" t="str">
        <v>MARTINI</v>
      </c>
      <c r="C23" s="10">
        <v>131643</v>
      </c>
      <c r="E23" t="str">
        <v>BARONE</v>
      </c>
      <c r="F23" s="10">
        <v>116666</v>
      </c>
      <c r="H23" t="str">
        <v>BARONE</v>
      </c>
      <c r="I23" s="10">
        <v>116666</v>
      </c>
      <c r="K23" t="str">
        <v>BARONE</v>
      </c>
      <c r="L23" s="10">
        <v>116666</v>
      </c>
    </row>
    <row r="24" spans="2:12" x14ac:dyDescent="0.55000000000000004">
      <c r="B24" t="str">
        <v>ROSA</v>
      </c>
      <c r="C24" s="10">
        <v>104424</v>
      </c>
      <c r="E24" t="str">
        <v>ROSA</v>
      </c>
      <c r="F24" s="10">
        <v>104424</v>
      </c>
      <c r="H24" t="str">
        <v>ROSA</v>
      </c>
      <c r="I24" s="10">
        <v>104424</v>
      </c>
      <c r="K24" t="str">
        <v>ROSA</v>
      </c>
      <c r="L24" s="10">
        <v>104424</v>
      </c>
    </row>
    <row r="25" spans="2:12" x14ac:dyDescent="0.55000000000000004">
      <c r="B25" t="str">
        <v>GRASSI</v>
      </c>
      <c r="C25" s="10">
        <v>148715</v>
      </c>
      <c r="E25" t="str">
        <v>MONTI</v>
      </c>
      <c r="F25" s="10">
        <v>101908</v>
      </c>
      <c r="H25" t="str">
        <v>MONTI</v>
      </c>
      <c r="I25" s="10">
        <v>101908</v>
      </c>
      <c r="K25" t="str">
        <v>MONTI</v>
      </c>
      <c r="L25" s="10">
        <v>101908</v>
      </c>
    </row>
    <row r="26" spans="2:12" x14ac:dyDescent="0.55000000000000004">
      <c r="B26" t="str">
        <v>FARINA</v>
      </c>
      <c r="C26" s="10">
        <v>138768</v>
      </c>
      <c r="E26" t="str">
        <v>RUSSO</v>
      </c>
      <c r="F26" s="10">
        <v>98806</v>
      </c>
      <c r="H26" t="str">
        <v>RUSSO</v>
      </c>
      <c r="I26" s="10">
        <v>98806</v>
      </c>
      <c r="K26" t="str">
        <v>RUSSO</v>
      </c>
      <c r="L26" s="10">
        <v>98806</v>
      </c>
    </row>
    <row r="27" spans="2:12" x14ac:dyDescent="0.55000000000000004">
      <c r="B27" t="str">
        <v>ORLANDO</v>
      </c>
      <c r="C27" s="10">
        <v>83142</v>
      </c>
      <c r="E27" t="str">
        <v>ROSSI</v>
      </c>
      <c r="F27" s="10">
        <v>97592</v>
      </c>
      <c r="H27" t="str">
        <v>ROSSI</v>
      </c>
      <c r="I27" s="10">
        <v>97592</v>
      </c>
      <c r="K27" t="str">
        <v>ROSSI</v>
      </c>
      <c r="L27" s="10">
        <v>97592</v>
      </c>
    </row>
    <row r="28" spans="2:12" x14ac:dyDescent="0.55000000000000004">
      <c r="B28" t="str">
        <v>COLOMBO</v>
      </c>
      <c r="C28" s="10">
        <v>124429</v>
      </c>
      <c r="E28" t="str">
        <v>CASTELLI</v>
      </c>
      <c r="F28" s="10">
        <v>96586</v>
      </c>
      <c r="H28" t="str">
        <v>CASTELLI</v>
      </c>
      <c r="I28" s="10">
        <v>96586</v>
      </c>
      <c r="K28" t="str">
        <v>CASTELLI</v>
      </c>
      <c r="L28" s="10">
        <v>96586</v>
      </c>
    </row>
    <row r="29" spans="2:12" x14ac:dyDescent="0.55000000000000004">
      <c r="B29" t="str">
        <v>MONTI</v>
      </c>
      <c r="C29" s="10">
        <v>101908</v>
      </c>
      <c r="E29" t="str">
        <v>MOLINARI</v>
      </c>
      <c r="F29" s="10">
        <v>94860</v>
      </c>
      <c r="H29" t="str">
        <v>MOLINARI</v>
      </c>
      <c r="I29" s="10">
        <v>94860</v>
      </c>
      <c r="K29" t="str">
        <v>MOLINARI</v>
      </c>
      <c r="L29" s="10">
        <v>94860</v>
      </c>
    </row>
    <row r="30" spans="2:12" x14ac:dyDescent="0.55000000000000004">
      <c r="B30" t="str">
        <v>GRASSO</v>
      </c>
      <c r="C30" s="10">
        <v>267544</v>
      </c>
      <c r="E30" t="str">
        <v>ROSSETTI</v>
      </c>
      <c r="F30" s="10">
        <v>94521</v>
      </c>
      <c r="H30" t="str">
        <v>ROSSETTI</v>
      </c>
      <c r="I30" s="10">
        <v>94521</v>
      </c>
      <c r="K30" t="str">
        <v>ROSSETTI</v>
      </c>
      <c r="L30" s="10">
        <v>94521</v>
      </c>
    </row>
    <row r="31" spans="2:12" x14ac:dyDescent="0.55000000000000004">
      <c r="B31" t="str">
        <v>VITALI</v>
      </c>
      <c r="C31" s="10">
        <v>56683</v>
      </c>
      <c r="E31" t="str">
        <v>BASSI</v>
      </c>
      <c r="F31" s="10">
        <v>92219</v>
      </c>
      <c r="H31" t="str">
        <v>BASSI</v>
      </c>
      <c r="I31" s="10">
        <v>92219</v>
      </c>
      <c r="K31" t="str">
        <v>BASSI</v>
      </c>
      <c r="L31" s="10">
        <v>92219</v>
      </c>
    </row>
    <row r="32" spans="2:12" x14ac:dyDescent="0.55000000000000004">
      <c r="B32" t="str">
        <v>VILLA</v>
      </c>
      <c r="C32" s="10">
        <v>146547</v>
      </c>
      <c r="E32" t="str">
        <v>VIOLA</v>
      </c>
      <c r="F32" s="10">
        <v>91394</v>
      </c>
      <c r="H32" t="str">
        <v>VIOLA</v>
      </c>
      <c r="I32" s="10">
        <v>91394</v>
      </c>
      <c r="K32" t="str">
        <v>VIOLA</v>
      </c>
      <c r="L32" s="10">
        <v>91394</v>
      </c>
    </row>
    <row r="33" spans="2:12" x14ac:dyDescent="0.55000000000000004">
      <c r="B33" t="str">
        <v>MARCHETTI</v>
      </c>
      <c r="C33" s="10">
        <v>57210</v>
      </c>
      <c r="E33" t="str">
        <v>MILANI</v>
      </c>
      <c r="F33" s="10">
        <v>90552</v>
      </c>
      <c r="H33" t="str">
        <v>MILANI</v>
      </c>
      <c r="I33" s="10">
        <v>90552</v>
      </c>
      <c r="K33" t="str">
        <v>MILANI</v>
      </c>
      <c r="L33" s="10">
        <v>90552</v>
      </c>
    </row>
    <row r="34" spans="2:12" x14ac:dyDescent="0.55000000000000004">
      <c r="B34" t="str">
        <v>GENTILE</v>
      </c>
      <c r="C34" s="10">
        <v>70179</v>
      </c>
      <c r="E34" t="str">
        <v>SARTORI</v>
      </c>
      <c r="F34" s="10">
        <v>89159</v>
      </c>
      <c r="H34" t="str">
        <v>SARTORI</v>
      </c>
      <c r="I34" s="10">
        <v>89159</v>
      </c>
      <c r="K34" t="str">
        <v>SARTORI</v>
      </c>
      <c r="L34" s="10">
        <v>89159</v>
      </c>
    </row>
    <row r="35" spans="2:12" x14ac:dyDescent="0.55000000000000004">
      <c r="B35" t="str">
        <v>SERRA</v>
      </c>
      <c r="C35" s="10">
        <v>50505</v>
      </c>
      <c r="E35" t="str">
        <v>FERRO</v>
      </c>
      <c r="F35" s="10">
        <v>87440</v>
      </c>
      <c r="H35" t="str">
        <v>FERRO</v>
      </c>
      <c r="I35" s="10">
        <v>87440</v>
      </c>
      <c r="K35" t="str">
        <v>FERRO</v>
      </c>
      <c r="L35" s="10">
        <v>87440</v>
      </c>
    </row>
    <row r="36" spans="2:12" x14ac:dyDescent="0.55000000000000004">
      <c r="B36" t="str">
        <v>ROSSI</v>
      </c>
      <c r="C36" s="10">
        <v>97592</v>
      </c>
      <c r="E36" t="str">
        <v>VALENTINI</v>
      </c>
      <c r="F36" s="10">
        <v>87121</v>
      </c>
      <c r="H36" t="str">
        <v>VALENTINI</v>
      </c>
      <c r="I36" s="10">
        <v>87121</v>
      </c>
      <c r="K36" t="str">
        <v>VALENTINI</v>
      </c>
      <c r="L36" s="10">
        <v>87121</v>
      </c>
    </row>
    <row r="37" spans="2:12" x14ac:dyDescent="0.55000000000000004">
      <c r="B37" t="str">
        <v>DE LUCA</v>
      </c>
      <c r="C37" s="10">
        <v>122615</v>
      </c>
      <c r="E37" t="str">
        <v>DE SANTIS</v>
      </c>
      <c r="F37" s="10">
        <v>87102</v>
      </c>
      <c r="H37" t="str">
        <v>DE SANTIS</v>
      </c>
      <c r="I37" s="10">
        <v>87102</v>
      </c>
      <c r="K37" t="str">
        <v>DE SANTIS</v>
      </c>
      <c r="L37" s="10">
        <v>87102</v>
      </c>
    </row>
    <row r="38" spans="2:12" x14ac:dyDescent="0.55000000000000004">
      <c r="B38" t="str">
        <v>CASTELLI</v>
      </c>
      <c r="C38" s="10">
        <v>96586</v>
      </c>
      <c r="E38" t="str">
        <v>GATTI</v>
      </c>
      <c r="F38" s="10">
        <v>86953</v>
      </c>
      <c r="H38" t="str">
        <v>GATTI</v>
      </c>
      <c r="I38" s="10">
        <v>86953</v>
      </c>
      <c r="K38" t="str">
        <v>GATTI</v>
      </c>
      <c r="L38" s="10">
        <v>86953</v>
      </c>
    </row>
    <row r="39" spans="2:12" x14ac:dyDescent="0.55000000000000004">
      <c r="B39" t="str">
        <v>DE ANGELIS</v>
      </c>
      <c r="C39" s="10">
        <v>146352</v>
      </c>
      <c r="E39" t="str">
        <v>ORLANDO</v>
      </c>
      <c r="F39" s="10">
        <v>83142</v>
      </c>
      <c r="H39" t="str">
        <v>ORLANDO</v>
      </c>
      <c r="I39" s="10">
        <v>83142</v>
      </c>
      <c r="K39" t="str">
        <v>ORLANDO</v>
      </c>
      <c r="L39" s="10">
        <v>83142</v>
      </c>
    </row>
    <row r="40" spans="2:12" x14ac:dyDescent="0.55000000000000004">
      <c r="B40" t="str">
        <v>FERRI</v>
      </c>
      <c r="C40" s="10">
        <v>209676</v>
      </c>
      <c r="E40" t="str">
        <v>ESPOSITO</v>
      </c>
      <c r="F40" s="10">
        <v>83049</v>
      </c>
      <c r="H40" t="str">
        <v>ESPOSITO</v>
      </c>
      <c r="I40" s="10">
        <v>83049</v>
      </c>
      <c r="K40" t="str">
        <v>ESPOSITO</v>
      </c>
      <c r="L40" s="10">
        <v>83049</v>
      </c>
    </row>
    <row r="41" spans="2:12" x14ac:dyDescent="0.55000000000000004">
      <c r="B41" t="str">
        <v>ESPOSITO</v>
      </c>
      <c r="C41" s="10">
        <v>83049</v>
      </c>
      <c r="E41" t="str">
        <v>GALLI</v>
      </c>
      <c r="F41" s="10">
        <v>79207</v>
      </c>
      <c r="H41" t="str">
        <v>GALLI</v>
      </c>
      <c r="I41" s="10">
        <v>79207</v>
      </c>
      <c r="K41" t="str">
        <v>GALLI</v>
      </c>
      <c r="L41" s="10">
        <v>79207</v>
      </c>
    </row>
    <row r="42" spans="2:12" x14ac:dyDescent="0.55000000000000004">
      <c r="B42" t="str">
        <v>GUERRA</v>
      </c>
      <c r="C42" s="10">
        <v>170903</v>
      </c>
      <c r="E42" t="str">
        <v>BERNARDI</v>
      </c>
      <c r="F42" s="10">
        <v>78562</v>
      </c>
      <c r="H42" t="str">
        <v>BERNARDI</v>
      </c>
      <c r="I42" s="10">
        <v>78562</v>
      </c>
      <c r="K42" t="str">
        <v>BERNARDI</v>
      </c>
      <c r="L42" s="10">
        <v>78562</v>
      </c>
    </row>
    <row r="43" spans="2:12" x14ac:dyDescent="0.55000000000000004">
      <c r="B43" t="str">
        <v>ROSSETTI</v>
      </c>
      <c r="C43" s="10">
        <v>94521</v>
      </c>
      <c r="E43" t="str">
        <v>LOMBARDO</v>
      </c>
      <c r="F43" s="10">
        <v>78502</v>
      </c>
      <c r="H43" t="str">
        <v>LOMBARDO</v>
      </c>
      <c r="I43" s="10">
        <v>78502</v>
      </c>
      <c r="K43" t="str">
        <v>LOMBARDO</v>
      </c>
      <c r="L43" s="10">
        <v>78502</v>
      </c>
    </row>
    <row r="44" spans="2:12" x14ac:dyDescent="0.55000000000000004">
      <c r="B44" t="str">
        <v>BARONE</v>
      </c>
      <c r="C44" s="10">
        <v>116666</v>
      </c>
      <c r="E44" t="str">
        <v>BELLINI</v>
      </c>
      <c r="F44" s="10">
        <v>77361</v>
      </c>
      <c r="H44" t="str">
        <v>BELLINI</v>
      </c>
      <c r="I44" s="10">
        <v>77361</v>
      </c>
      <c r="K44" t="str">
        <v>BELLINI</v>
      </c>
      <c r="L44" s="10">
        <v>77361</v>
      </c>
    </row>
    <row r="45" spans="2:12" x14ac:dyDescent="0.55000000000000004">
      <c r="B45" t="str">
        <v>BELLINI</v>
      </c>
      <c r="C45" s="10">
        <v>77361</v>
      </c>
      <c r="E45" t="str">
        <v>FONTANA</v>
      </c>
      <c r="F45" s="10">
        <v>76962</v>
      </c>
      <c r="H45" t="str">
        <v>FONTANA</v>
      </c>
      <c r="I45" s="10">
        <v>76962</v>
      </c>
      <c r="K45" t="str">
        <v>FONTANA</v>
      </c>
      <c r="L45" s="10">
        <v>76962</v>
      </c>
    </row>
    <row r="46" spans="2:12" x14ac:dyDescent="0.55000000000000004">
      <c r="B46" t="str">
        <v>BIANCO</v>
      </c>
      <c r="C46" s="10">
        <v>62678</v>
      </c>
      <c r="E46" t="str">
        <v>COSTA</v>
      </c>
      <c r="F46" s="10">
        <v>76544</v>
      </c>
      <c r="H46" t="str">
        <v>COSTA</v>
      </c>
      <c r="I46" s="10">
        <v>76544</v>
      </c>
      <c r="K46" t="str">
        <v>COSTA</v>
      </c>
      <c r="L46" s="10">
        <v>76544</v>
      </c>
    </row>
    <row r="47" spans="2:12" x14ac:dyDescent="0.55000000000000004">
      <c r="B47" t="str">
        <v>VALENTINI</v>
      </c>
      <c r="C47" s="10">
        <v>87121</v>
      </c>
      <c r="E47" t="str">
        <v>COPPOLA</v>
      </c>
      <c r="F47" s="10">
        <v>73333</v>
      </c>
      <c r="H47" t="str">
        <v>COPPOLA</v>
      </c>
      <c r="I47" s="10">
        <v>73333</v>
      </c>
      <c r="K47" t="str">
        <v>COPPOLA</v>
      </c>
      <c r="L47" s="10">
        <v>73333</v>
      </c>
    </row>
    <row r="48" spans="2:12" x14ac:dyDescent="0.55000000000000004">
      <c r="B48" t="str">
        <v>MAZZA</v>
      </c>
      <c r="C48" s="10">
        <v>53819</v>
      </c>
      <c r="E48" t="str">
        <v>MARIANI</v>
      </c>
      <c r="F48" s="10">
        <v>71575</v>
      </c>
      <c r="H48" t="str">
        <v>MARIANI</v>
      </c>
      <c r="I48" s="10">
        <v>71575</v>
      </c>
      <c r="K48" t="str">
        <v>MARIANI</v>
      </c>
      <c r="L48" s="10">
        <v>71575</v>
      </c>
    </row>
    <row r="49" spans="2:12" x14ac:dyDescent="0.55000000000000004">
      <c r="B49" t="str">
        <v>CATTANEO</v>
      </c>
      <c r="C49" s="10">
        <v>36454</v>
      </c>
      <c r="E49" t="str">
        <v>GENTILE</v>
      </c>
      <c r="F49" s="10">
        <v>70179</v>
      </c>
      <c r="H49" t="str">
        <v>GENTILE</v>
      </c>
      <c r="I49" s="10">
        <v>70179</v>
      </c>
      <c r="K49" t="str">
        <v>GENTILE</v>
      </c>
      <c r="L49" s="10">
        <v>70179</v>
      </c>
    </row>
    <row r="50" spans="2:12" x14ac:dyDescent="0.55000000000000004">
      <c r="B50" t="str">
        <v>RUSSO</v>
      </c>
      <c r="C50" s="10">
        <v>98806</v>
      </c>
      <c r="E50" t="str">
        <v>LEONE</v>
      </c>
      <c r="F50" s="10">
        <v>69641</v>
      </c>
      <c r="H50" t="str">
        <v>LEONE</v>
      </c>
      <c r="I50" s="10">
        <v>69641</v>
      </c>
      <c r="K50" t="str">
        <v>LEONE</v>
      </c>
      <c r="L50" s="10">
        <v>69641</v>
      </c>
    </row>
    <row r="51" spans="2:12" x14ac:dyDescent="0.55000000000000004">
      <c r="B51" t="str">
        <v>TESTA</v>
      </c>
      <c r="C51" s="10">
        <v>43872</v>
      </c>
      <c r="E51" t="str">
        <v>BIANCO</v>
      </c>
      <c r="F51" s="10">
        <v>62678</v>
      </c>
      <c r="H51" t="str">
        <v>BIANCO</v>
      </c>
      <c r="I51" s="10">
        <v>62678</v>
      </c>
      <c r="K51" t="str">
        <v>BIANCO</v>
      </c>
      <c r="L51" s="10">
        <v>62678</v>
      </c>
    </row>
    <row r="52" spans="2:12" x14ac:dyDescent="0.55000000000000004">
      <c r="B52" t="str">
        <v>LOMBARDO</v>
      </c>
      <c r="C52" s="10">
        <v>78502</v>
      </c>
      <c r="E52" t="str">
        <v>POLI</v>
      </c>
      <c r="F52" s="10">
        <v>61988</v>
      </c>
      <c r="H52" t="str">
        <v>POLI</v>
      </c>
      <c r="I52" s="10">
        <v>61988</v>
      </c>
      <c r="K52" t="str">
        <v>POLI</v>
      </c>
      <c r="L52" s="10">
        <v>61988</v>
      </c>
    </row>
    <row r="53" spans="2:12" x14ac:dyDescent="0.55000000000000004">
      <c r="B53" t="str">
        <v>MORELLI</v>
      </c>
      <c r="C53" s="10">
        <v>228021</v>
      </c>
      <c r="E53" t="str">
        <v>VALENTE</v>
      </c>
      <c r="F53" s="10">
        <v>60720</v>
      </c>
      <c r="H53" t="str">
        <v>VALENTE</v>
      </c>
      <c r="I53" s="10">
        <v>60720</v>
      </c>
      <c r="K53" t="str">
        <v>VALENTE</v>
      </c>
      <c r="L53" s="10">
        <v>60720</v>
      </c>
    </row>
    <row r="54" spans="2:12" x14ac:dyDescent="0.55000000000000004">
      <c r="B54" t="str">
        <v>COPPOLA</v>
      </c>
      <c r="C54" s="10">
        <v>73333</v>
      </c>
      <c r="E54" t="str">
        <v>PELLEGRINO</v>
      </c>
      <c r="F54" s="10">
        <v>59912</v>
      </c>
      <c r="H54" t="str">
        <v>PELLEGRINO</v>
      </c>
      <c r="I54" s="10">
        <v>59912</v>
      </c>
      <c r="K54" t="str">
        <v>PELLEGRINO</v>
      </c>
      <c r="L54" s="10">
        <v>59912</v>
      </c>
    </row>
    <row r="55" spans="2:12" x14ac:dyDescent="0.55000000000000004">
      <c r="B55" t="str">
        <v>MARTINELLI</v>
      </c>
      <c r="C55" s="10">
        <v>171255</v>
      </c>
      <c r="E55" t="str">
        <v>CONTI</v>
      </c>
      <c r="F55" s="10">
        <v>58884</v>
      </c>
      <c r="H55" t="str">
        <v>CONTI</v>
      </c>
      <c r="I55" s="10">
        <v>58884</v>
      </c>
      <c r="K55" t="str">
        <v>CONTI</v>
      </c>
      <c r="L55" s="10">
        <v>58884</v>
      </c>
    </row>
    <row r="56" spans="2:12" x14ac:dyDescent="0.55000000000000004">
      <c r="B56" t="str">
        <v>POLI</v>
      </c>
      <c r="C56" s="10">
        <v>61988</v>
      </c>
      <c r="E56" t="str">
        <v>GIULIANI</v>
      </c>
      <c r="F56" s="10">
        <v>58303</v>
      </c>
      <c r="H56" t="str">
        <v>GIULIANI</v>
      </c>
      <c r="I56" s="10">
        <v>58303</v>
      </c>
      <c r="K56" t="str">
        <v>GIULIANI</v>
      </c>
      <c r="L56" s="10">
        <v>58303</v>
      </c>
    </row>
    <row r="57" spans="2:12" x14ac:dyDescent="0.55000000000000004">
      <c r="B57" t="str">
        <v>GATTI</v>
      </c>
      <c r="C57" s="10">
        <v>86953</v>
      </c>
      <c r="E57" t="str">
        <v>MARCHETTI</v>
      </c>
      <c r="F57" s="10">
        <v>57210</v>
      </c>
      <c r="H57" t="str">
        <v>MARCHETTI</v>
      </c>
      <c r="I57" s="10">
        <v>57210</v>
      </c>
      <c r="K57" t="str">
        <v>MARCHETTI</v>
      </c>
      <c r="L57" s="10">
        <v>57210</v>
      </c>
    </row>
    <row r="58" spans="2:12" x14ac:dyDescent="0.55000000000000004">
      <c r="B58" t="str">
        <v>LEONE</v>
      </c>
      <c r="C58" s="10">
        <v>69641</v>
      </c>
      <c r="E58" t="str">
        <v>VITALI</v>
      </c>
      <c r="F58" s="10">
        <v>56683</v>
      </c>
      <c r="H58" t="str">
        <v>VITALI</v>
      </c>
      <c r="I58" s="10">
        <v>56683</v>
      </c>
      <c r="K58" t="str">
        <v>VITALI</v>
      </c>
      <c r="L58" s="10">
        <v>56683</v>
      </c>
    </row>
    <row r="59" spans="2:12" x14ac:dyDescent="0.55000000000000004">
      <c r="B59" t="str">
        <v>FERRARO</v>
      </c>
      <c r="C59" s="10">
        <v>47989</v>
      </c>
      <c r="E59" t="str">
        <v>MAZZA</v>
      </c>
      <c r="F59" s="10">
        <v>53819</v>
      </c>
      <c r="H59" t="str">
        <v>MAZZA</v>
      </c>
      <c r="I59" s="10">
        <v>53819</v>
      </c>
      <c r="K59" t="str">
        <v>MAZZA</v>
      </c>
      <c r="L59" s="10">
        <v>53819</v>
      </c>
    </row>
    <row r="60" spans="2:12" x14ac:dyDescent="0.55000000000000004">
      <c r="B60" t="str">
        <v>VIOLA</v>
      </c>
      <c r="C60" s="10">
        <v>91394</v>
      </c>
      <c r="E60" t="str">
        <v>SERRA</v>
      </c>
      <c r="F60" s="10">
        <v>50505</v>
      </c>
      <c r="H60" t="str">
        <v>SERRA</v>
      </c>
      <c r="I60" s="10">
        <v>50505</v>
      </c>
      <c r="K60" t="str">
        <v>SERRA</v>
      </c>
      <c r="L60" s="10">
        <v>50505</v>
      </c>
    </row>
    <row r="61" spans="2:12" x14ac:dyDescent="0.55000000000000004">
      <c r="B61" t="str">
        <v>VALENTE</v>
      </c>
      <c r="C61" s="10">
        <v>60720</v>
      </c>
      <c r="E61" t="str">
        <v>VITALE</v>
      </c>
      <c r="F61" s="10">
        <v>48522</v>
      </c>
      <c r="H61" t="str">
        <v>VITALE</v>
      </c>
      <c r="I61" s="10">
        <v>48522</v>
      </c>
      <c r="K61" t="str">
        <v>VITALE</v>
      </c>
      <c r="L61" s="10">
        <v>48522</v>
      </c>
    </row>
    <row r="62" spans="2:12" x14ac:dyDescent="0.55000000000000004">
      <c r="B62" t="str">
        <v>SARTORI</v>
      </c>
      <c r="C62" s="10">
        <v>89159</v>
      </c>
      <c r="E62" t="str">
        <v>FERRARO</v>
      </c>
      <c r="F62" s="10">
        <v>47989</v>
      </c>
      <c r="H62" t="str">
        <v>FERRARO</v>
      </c>
      <c r="I62" s="10">
        <v>47989</v>
      </c>
      <c r="K62" t="str">
        <v>FERRARO</v>
      </c>
      <c r="L62" s="10">
        <v>47989</v>
      </c>
    </row>
    <row r="63" spans="2:12" x14ac:dyDescent="0.55000000000000004">
      <c r="B63" t="str">
        <v>VITALE</v>
      </c>
      <c r="C63" s="10">
        <v>48522</v>
      </c>
      <c r="E63" t="str">
        <v>ROMANO</v>
      </c>
      <c r="F63" s="10">
        <v>44204</v>
      </c>
      <c r="H63" t="str">
        <v>ROMANO</v>
      </c>
      <c r="I63" s="10">
        <v>44204</v>
      </c>
      <c r="K63" t="str">
        <v>ROMANO</v>
      </c>
      <c r="L63" s="10">
        <v>44204</v>
      </c>
    </row>
    <row r="64" spans="2:12" x14ac:dyDescent="0.55000000000000004">
      <c r="B64" t="str">
        <v>PELLEGRINO</v>
      </c>
      <c r="C64" s="10">
        <v>59912</v>
      </c>
      <c r="E64" t="str">
        <v>TESTA</v>
      </c>
      <c r="F64" s="10">
        <v>43872</v>
      </c>
      <c r="H64" t="str">
        <v>TESTA</v>
      </c>
      <c r="I64" s="10">
        <v>43872</v>
      </c>
      <c r="K64" t="str">
        <v>TESTA</v>
      </c>
      <c r="L64" s="10">
        <v>43872</v>
      </c>
    </row>
    <row r="65" spans="2:12" x14ac:dyDescent="0.55000000000000004">
      <c r="B65" t="str">
        <v>DE SANTIS</v>
      </c>
      <c r="C65" s="10">
        <v>87102</v>
      </c>
      <c r="E65" t="str">
        <v>CATTANEO</v>
      </c>
      <c r="F65" s="10">
        <v>36454</v>
      </c>
      <c r="H65" t="str">
        <v>CATTANEO</v>
      </c>
      <c r="I65" s="10">
        <v>36454</v>
      </c>
      <c r="K65" t="str">
        <v>CATTANEO</v>
      </c>
      <c r="L65" s="10">
        <v>36454</v>
      </c>
    </row>
  </sheetData>
  <mergeCells count="3">
    <mergeCell ref="E3:F3"/>
    <mergeCell ref="H3:I3"/>
    <mergeCell ref="K3:L3"/>
  </mergeCells>
  <hyperlinks>
    <hyperlink ref="N4" r:id="rId1" xr:uid="{B0635BEE-0F27-415B-BB59-256F07E7C7A2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A01C4D-54A0-4ECC-9FE4-C35DED0632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 SONO &gt;</vt:lpstr>
      <vt:lpstr>DB</vt:lpstr>
      <vt:lpstr>ANALISI_VECCHIA</vt:lpstr>
      <vt:lpstr>ANALISI_MODERNA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2023-01-23T11:20:16Z</dcterms:created>
  <dcterms:modified xsi:type="dcterms:W3CDTF">2024-12-03T09:08:49Z</dcterms:modified>
</cp:coreProperties>
</file>